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alorainvest-my.sharepoint.com/personal/bruno_oliveira_valorainvest_com_br/Documents/Área de Trabalho/"/>
    </mc:Choice>
  </mc:AlternateContent>
  <xr:revisionPtr revIDLastSave="12" documentId="13_ncr:1_{798DF80F-3C91-4ACE-9E3B-CC2A71F171E4}" xr6:coauthVersionLast="47" xr6:coauthVersionMax="47" xr10:uidLastSave="{CB7C0E06-48BE-48F2-BECC-D0922833AB2C}"/>
  <bookViews>
    <workbookView xWindow="-28920" yWindow="-120" windowWidth="29040" windowHeight="15840" xr2:uid="{2667D5BE-4FEF-41F8-831E-977E6A82A6FC}"/>
  </bookViews>
  <sheets>
    <sheet name="Planilha de Fundamentos VGIR" sheetId="1" r:id="rId1"/>
    <sheet name="Cadastro" sheetId="2" state="hidden" r:id="rId2"/>
  </sheets>
  <externalReferences>
    <externalReference r:id="rId3"/>
  </externalReferences>
  <definedNames>
    <definedName name="_xlnm._FilterDatabase" localSheetId="0" hidden="1">'Planilha de Fundamentos VGIR'!$A$5:$Q$5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'Planilha de Fundamentos VGIR'!$A$1:$P$71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1" l="1"/>
  <c r="F70" i="1" s="1"/>
  <c r="F67" i="1" l="1"/>
  <c r="K71" i="1" l="1"/>
  <c r="F71" i="1"/>
  <c r="G8" i="1" l="1"/>
  <c r="G20" i="1"/>
  <c r="G32" i="1"/>
  <c r="G44" i="1"/>
  <c r="G56" i="1"/>
  <c r="G9" i="1"/>
  <c r="G21" i="1"/>
  <c r="G33" i="1"/>
  <c r="G45" i="1"/>
  <c r="G57" i="1"/>
  <c r="G10" i="1"/>
  <c r="G22" i="1"/>
  <c r="G34" i="1"/>
  <c r="G46" i="1"/>
  <c r="G58" i="1"/>
  <c r="G28" i="1"/>
  <c r="G17" i="1"/>
  <c r="G53" i="1"/>
  <c r="G30" i="1"/>
  <c r="G19" i="1"/>
  <c r="G43" i="1"/>
  <c r="G11" i="1"/>
  <c r="G23" i="1"/>
  <c r="G35" i="1"/>
  <c r="G47" i="1"/>
  <c r="G59" i="1"/>
  <c r="G25" i="1"/>
  <c r="G37" i="1"/>
  <c r="G49" i="1"/>
  <c r="G14" i="1"/>
  <c r="G38" i="1"/>
  <c r="G62" i="1"/>
  <c r="G27" i="1"/>
  <c r="G39" i="1"/>
  <c r="G63" i="1"/>
  <c r="G40" i="1"/>
  <c r="G64" i="1"/>
  <c r="G41" i="1"/>
  <c r="G18" i="1"/>
  <c r="G42" i="1"/>
  <c r="G7" i="1"/>
  <c r="G12" i="1"/>
  <c r="G24" i="1"/>
  <c r="G36" i="1"/>
  <c r="G48" i="1"/>
  <c r="G60" i="1"/>
  <c r="G13" i="1"/>
  <c r="G61" i="1"/>
  <c r="G26" i="1"/>
  <c r="G50" i="1"/>
  <c r="G15" i="1"/>
  <c r="G51" i="1"/>
  <c r="G16" i="1"/>
  <c r="G52" i="1"/>
  <c r="G29" i="1"/>
  <c r="G54" i="1"/>
  <c r="G31" i="1"/>
  <c r="G55" i="1"/>
  <c r="G6" i="1"/>
  <c r="G67" i="1"/>
  <c r="G71" i="1"/>
  <c r="G70" i="1"/>
</calcChain>
</file>

<file path=xl/sharedStrings.xml><?xml version="1.0" encoding="utf-8"?>
<sst xmlns="http://schemas.openxmlformats.org/spreadsheetml/2006/main" count="1020" uniqueCount="216">
  <si>
    <t>VALORA CRI CDI FUNDO DE INVESTIMENTO IMOBILIÁRIO – FII (B3: VGIR11)</t>
  </si>
  <si>
    <t>Ativo</t>
  </si>
  <si>
    <t>Emissor</t>
  </si>
  <si>
    <t>Código Ativo</t>
  </si>
  <si>
    <t>Segmento</t>
  </si>
  <si>
    <t>Rating Independente</t>
  </si>
  <si>
    <t>Valor (R$)</t>
  </si>
  <si>
    <t>% PL</t>
  </si>
  <si>
    <t>Indexador</t>
  </si>
  <si>
    <t>Vencimento</t>
  </si>
  <si>
    <t>Duration (anos)</t>
  </si>
  <si>
    <t>Pagamento</t>
  </si>
  <si>
    <t>Razão de Garantia</t>
  </si>
  <si>
    <t>LTV</t>
  </si>
  <si>
    <t>Participação Consolidada VGI</t>
  </si>
  <si>
    <t>Emissão (400/476)</t>
  </si>
  <si>
    <t>ICVM 476</t>
  </si>
  <si>
    <t>ICVM 400</t>
  </si>
  <si>
    <t>Total de CRIs</t>
  </si>
  <si>
    <t>Caixa Bruto</t>
  </si>
  <si>
    <t>Rendimentos à Distribuir e Provisões</t>
  </si>
  <si>
    <t>Caixa Líquido</t>
  </si>
  <si>
    <t>Patrimônio Líquido</t>
  </si>
  <si>
    <t>Cupom</t>
  </si>
  <si>
    <t>CRI Helbor 22E</t>
  </si>
  <si>
    <t xml:space="preserve">Habitasec </t>
  </si>
  <si>
    <t>22L1013767</t>
  </si>
  <si>
    <t>Residencial</t>
  </si>
  <si>
    <t>na</t>
  </si>
  <si>
    <t>CDI +</t>
  </si>
  <si>
    <t>mensal</t>
  </si>
  <si>
    <t>CRI Helbor 7E1S</t>
  </si>
  <si>
    <t>22E1211649</t>
  </si>
  <si>
    <t>True Sec</t>
  </si>
  <si>
    <t>22D0836679</t>
  </si>
  <si>
    <t>A S&amp;P</t>
  </si>
  <si>
    <t>Opea Sec</t>
  </si>
  <si>
    <t>22K1684666</t>
  </si>
  <si>
    <t>CRI Oscar Freire 50S</t>
  </si>
  <si>
    <t>Província</t>
  </si>
  <si>
    <t>21L0002653</t>
  </si>
  <si>
    <t>CRI AMF Saúde 2</t>
  </si>
  <si>
    <t>22B0512752</t>
  </si>
  <si>
    <t>CRI HM Engenharia 366S</t>
  </si>
  <si>
    <t>21F1076974</t>
  </si>
  <si>
    <t>CRI Delfim Moreira 23S</t>
  </si>
  <si>
    <t>20J0764341</t>
  </si>
  <si>
    <t>CRI Via Sul</t>
  </si>
  <si>
    <t>22E1313665</t>
  </si>
  <si>
    <t>CRI Augusta 1S</t>
  </si>
  <si>
    <t>22H1318883</t>
  </si>
  <si>
    <t>22L0179634</t>
  </si>
  <si>
    <t>Vert Sec</t>
  </si>
  <si>
    <t>IPCA +</t>
  </si>
  <si>
    <t>CRI GFSA 2S</t>
  </si>
  <si>
    <t>22H1319855</t>
  </si>
  <si>
    <t>CRI Iperoig</t>
  </si>
  <si>
    <t>21F0950399</t>
  </si>
  <si>
    <t>CRI Alfa Realty</t>
  </si>
  <si>
    <t>20D0892140</t>
  </si>
  <si>
    <t>CRI Helbor 440S</t>
  </si>
  <si>
    <t>Virgo</t>
  </si>
  <si>
    <t>22A0788605</t>
  </si>
  <si>
    <t>CRI Vino</t>
  </si>
  <si>
    <t>22K1377349</t>
  </si>
  <si>
    <t>Escritório</t>
  </si>
  <si>
    <t xml:space="preserve">CRI MF7 </t>
  </si>
  <si>
    <t>22J1021044</t>
  </si>
  <si>
    <t>CRI CH</t>
  </si>
  <si>
    <t>22J0264219</t>
  </si>
  <si>
    <t>22D0847833</t>
  </si>
  <si>
    <t xml:space="preserve">CRI Enplan 1S </t>
  </si>
  <si>
    <t>22J0070436</t>
  </si>
  <si>
    <t>CRI Helbor 255S</t>
  </si>
  <si>
    <t>20C1008009</t>
  </si>
  <si>
    <t>CRI MLG Brooklin</t>
  </si>
  <si>
    <t>21F0950239</t>
  </si>
  <si>
    <t>22C0927973</t>
  </si>
  <si>
    <t>CRI Gafisa 306S</t>
  </si>
  <si>
    <t>21L0729728</t>
  </si>
  <si>
    <t>CRI Gafisa 307S</t>
  </si>
  <si>
    <t>21L0729731</t>
  </si>
  <si>
    <t>CRI RNI 31S</t>
  </si>
  <si>
    <t>Nova Sec</t>
  </si>
  <si>
    <t>19B0177968</t>
  </si>
  <si>
    <t xml:space="preserve">CRI Enplan 2S </t>
  </si>
  <si>
    <t>22J0123615</t>
  </si>
  <si>
    <t>CRI General Shopping</t>
  </si>
  <si>
    <t>20G0800227</t>
  </si>
  <si>
    <t>Shopping</t>
  </si>
  <si>
    <t>CRI Inter 464S</t>
  </si>
  <si>
    <t>22A0883092</t>
  </si>
  <si>
    <t>CRI RNI 27S</t>
  </si>
  <si>
    <t>18D0698877</t>
  </si>
  <si>
    <t>CRI Rede D'Or 397S</t>
  </si>
  <si>
    <t>21K0001807</t>
  </si>
  <si>
    <t>Hospital</t>
  </si>
  <si>
    <t>CRI Setin</t>
  </si>
  <si>
    <t>19E0281174</t>
  </si>
  <si>
    <t>CRI Almeida Junior</t>
  </si>
  <si>
    <t>19L0909950</t>
  </si>
  <si>
    <t xml:space="preserve"> </t>
  </si>
  <si>
    <t>ICVM 160</t>
  </si>
  <si>
    <t>CRI Helbor 257S</t>
  </si>
  <si>
    <t>20C1008074</t>
  </si>
  <si>
    <t>CRI Planta II</t>
  </si>
  <si>
    <t>22G1110109</t>
  </si>
  <si>
    <t>CRI HM Engenharia 97E</t>
  </si>
  <si>
    <t>CRI Ângelo Colucci</t>
  </si>
  <si>
    <t>CRI You 73E 1S</t>
  </si>
  <si>
    <t>CRI Alpha Lake 52s</t>
  </si>
  <si>
    <t>23D1611321</t>
  </si>
  <si>
    <t>23F1689784</t>
  </si>
  <si>
    <t>23F1688312</t>
  </si>
  <si>
    <t>CRI Porte 1S14E</t>
  </si>
  <si>
    <t>CRI Sampaio Viana</t>
  </si>
  <si>
    <t>CRI Patteo Mogilar</t>
  </si>
  <si>
    <t>CRI MF7 Wire</t>
  </si>
  <si>
    <t>23G1265217</t>
  </si>
  <si>
    <t>CRI You 73E 2S</t>
  </si>
  <si>
    <t>CRI Delfim Moreira 22S</t>
  </si>
  <si>
    <t>22D0847835</t>
  </si>
  <si>
    <t>20J0764140</t>
  </si>
  <si>
    <t>CRI HBR 34E</t>
  </si>
  <si>
    <t>23J1928151</t>
  </si>
  <si>
    <t>CRI Helbor 40E</t>
  </si>
  <si>
    <t>23K1511855</t>
  </si>
  <si>
    <t>CRI Longitude 44E 1S</t>
  </si>
  <si>
    <t>CRI HM Engenharia 365S</t>
  </si>
  <si>
    <t>23L1958573</t>
  </si>
  <si>
    <t>21F1076950</t>
  </si>
  <si>
    <t>CRI Gilberto Sabino</t>
  </si>
  <si>
    <t>24A2191067</t>
  </si>
  <si>
    <t>Duration Médio:</t>
  </si>
  <si>
    <t>CRI JSTX</t>
  </si>
  <si>
    <t xml:space="preserve">CRI Vino 2S </t>
  </si>
  <si>
    <t>24A1828538</t>
  </si>
  <si>
    <t>24A2692084</t>
  </si>
  <si>
    <t xml:space="preserve">Logística </t>
  </si>
  <si>
    <t>CRI Tecnisa 11E 1S</t>
  </si>
  <si>
    <t>24E1885543</t>
  </si>
  <si>
    <t>23L1958694</t>
  </si>
  <si>
    <t>24D3464295</t>
  </si>
  <si>
    <t>24E1753141</t>
  </si>
  <si>
    <t>24E1235616</t>
  </si>
  <si>
    <t>CRI Guaicurus</t>
  </si>
  <si>
    <t>CRI Longitude 44E 2S</t>
  </si>
  <si>
    <t>Pulverizado</t>
  </si>
  <si>
    <t>CRI Viewco</t>
  </si>
  <si>
    <t>CRI Gafisa FE 2S</t>
  </si>
  <si>
    <t>CRI MF7 28E 2S</t>
  </si>
  <si>
    <t>CRI São Gonçalo 179E</t>
  </si>
  <si>
    <t>CRI Hub Pinheiros 2S</t>
  </si>
  <si>
    <t>CRI Hub Pinheiros</t>
  </si>
  <si>
    <t>24G1559252</t>
  </si>
  <si>
    <t>22D0634282</t>
  </si>
  <si>
    <t>24G1972260</t>
  </si>
  <si>
    <t>CRI Gafisa FE 2s</t>
  </si>
  <si>
    <t>CRI MF7 28E 2s</t>
  </si>
  <si>
    <t>N/A</t>
  </si>
  <si>
    <t>CRI Gafisa FE 1S</t>
  </si>
  <si>
    <t>24E1730283</t>
  </si>
  <si>
    <t>BTS</t>
  </si>
  <si>
    <t>Alto Paraíso</t>
  </si>
  <si>
    <t>Oscar Freire 59S</t>
  </si>
  <si>
    <t>TJKB 1S</t>
  </si>
  <si>
    <t>Choice 2S</t>
  </si>
  <si>
    <t>21E0608916</t>
  </si>
  <si>
    <t>24I1148077</t>
  </si>
  <si>
    <t xml:space="preserve">24I1465223 </t>
  </si>
  <si>
    <t>24H2371352</t>
  </si>
  <si>
    <t>CRI Alto Paraíso</t>
  </si>
  <si>
    <t>CRI Oscar Freire 59S</t>
  </si>
  <si>
    <t>CRI TJKB 1S</t>
  </si>
  <si>
    <t>CRI Choice 2S</t>
  </si>
  <si>
    <t>03/07/2025</t>
  </si>
  <si>
    <t>24I1465223</t>
  </si>
  <si>
    <t>CRI Matarazzo 340E</t>
  </si>
  <si>
    <t>24K1488063</t>
  </si>
  <si>
    <t>CRI Matarazzo GFSA</t>
  </si>
  <si>
    <t>CRI RV Ipiranga 2</t>
  </si>
  <si>
    <t>CRI Flow</t>
  </si>
  <si>
    <t>CRI Helbor 79E 1S</t>
  </si>
  <si>
    <t>CRI RV Ipiranga 18E</t>
  </si>
  <si>
    <t>CRI Pagano</t>
  </si>
  <si>
    <t>CRI Splendido</t>
  </si>
  <si>
    <t>CRI Golf Residence</t>
  </si>
  <si>
    <t>24L2500157</t>
  </si>
  <si>
    <t>22J0347078</t>
  </si>
  <si>
    <t>24L2725046</t>
  </si>
  <si>
    <t>24L2814870</t>
  </si>
  <si>
    <t>24J3525117</t>
  </si>
  <si>
    <t>24L2014595</t>
  </si>
  <si>
    <t>24L2726068</t>
  </si>
  <si>
    <t>24L2500955</t>
  </si>
  <si>
    <t>29/11/2030</t>
  </si>
  <si>
    <t>CRI Tutoia</t>
  </si>
  <si>
    <t>CRI Helbor 86E</t>
  </si>
  <si>
    <t>CRI Boulevard Vila Romana</t>
  </si>
  <si>
    <t>25A3684481</t>
  </si>
  <si>
    <t>25C3846858</t>
  </si>
  <si>
    <t>25C2864338</t>
  </si>
  <si>
    <t>Matarazzo 340E</t>
  </si>
  <si>
    <t>Flow</t>
  </si>
  <si>
    <t>RV Ipiranga 18E</t>
  </si>
  <si>
    <t>Pagano</t>
  </si>
  <si>
    <t>Splendido</t>
  </si>
  <si>
    <t>Golf Residence</t>
  </si>
  <si>
    <t>Helbor 79E 1S</t>
  </si>
  <si>
    <t>Matarazzo GFSA</t>
  </si>
  <si>
    <t>Tutoia</t>
  </si>
  <si>
    <t>Helbor 86E</t>
  </si>
  <si>
    <t>Boulevard Vila Romana</t>
  </si>
  <si>
    <t>RB Sec</t>
  </si>
  <si>
    <t>CRI Ditolvo Choice 3S</t>
  </si>
  <si>
    <t>25D2199597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</si>
</sst>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0.0"/>
    <numFmt numFmtId="167" formatCode="#,##0.00;\(#,##0.00\)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color rgb="FF00435D"/>
      <name val="Calibri"/>
      <family val="2"/>
    </font>
    <font>
      <sz val="9"/>
      <name val="Arial"/>
      <family val="2"/>
    </font>
    <font>
      <sz val="8"/>
      <color rgb="FF404040"/>
      <name val="Calibri"/>
      <family val="2"/>
    </font>
    <font>
      <sz val="8"/>
      <color theme="1" tint="0.249977111117893"/>
      <name val="Calibri"/>
      <family val="2"/>
    </font>
    <font>
      <sz val="8"/>
      <color rgb="FF000000"/>
      <name val="Calibri"/>
      <family val="2"/>
    </font>
    <font>
      <b/>
      <sz val="9"/>
      <color rgb="FF00435D"/>
      <name val="Calibri"/>
      <family val="2"/>
    </font>
    <font>
      <sz val="8"/>
      <color rgb="FF404040"/>
      <name val="Arial Narrow"/>
      <family val="2"/>
    </font>
    <font>
      <sz val="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4" fontId="5" fillId="0" borderId="2" xfId="0" applyNumberFormat="1" applyFont="1" applyBorder="1" applyAlignment="1">
      <alignment horizontal="center" vertical="center" wrapText="1" readingOrder="1"/>
    </xf>
    <xf numFmtId="10" fontId="5" fillId="0" borderId="2" xfId="0" applyNumberFormat="1" applyFont="1" applyBorder="1" applyAlignment="1">
      <alignment horizontal="center" vertical="center" wrapText="1" readingOrder="1"/>
    </xf>
    <xf numFmtId="14" fontId="5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165" fontId="5" fillId="0" borderId="2" xfId="2" applyNumberFormat="1" applyFont="1" applyFill="1" applyBorder="1" applyAlignment="1">
      <alignment horizontal="center" vertical="center" wrapText="1" readingOrder="1"/>
    </xf>
    <xf numFmtId="10" fontId="6" fillId="0" borderId="3" xfId="2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4" fontId="7" fillId="0" borderId="4" xfId="0" applyNumberFormat="1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 readingOrder="1"/>
    </xf>
    <xf numFmtId="4" fontId="2" fillId="0" borderId="0" xfId="0" applyNumberFormat="1" applyFont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 readingOrder="1"/>
    </xf>
    <xf numFmtId="1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4" fontId="7" fillId="0" borderId="2" xfId="0" applyNumberFormat="1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readingOrder="1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1" applyFont="1" applyAlignment="1">
      <alignment vertical="center"/>
    </xf>
    <xf numFmtId="11" fontId="2" fillId="0" borderId="0" xfId="0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 readingOrder="1"/>
    </xf>
    <xf numFmtId="10" fontId="3" fillId="0" borderId="4" xfId="2" applyNumberFormat="1" applyFont="1" applyFill="1" applyBorder="1" applyAlignment="1">
      <alignment horizontal="center" vertical="center" wrapText="1" readingOrder="1"/>
    </xf>
    <xf numFmtId="164" fontId="2" fillId="0" borderId="0" xfId="1" applyFont="1" applyFill="1" applyAlignment="1">
      <alignment vertical="center"/>
    </xf>
    <xf numFmtId="10" fontId="5" fillId="0" borderId="2" xfId="2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/>
    </xf>
    <xf numFmtId="10" fontId="0" fillId="0" borderId="0" xfId="2" applyNumberFormat="1" applyFont="1"/>
    <xf numFmtId="14" fontId="0" fillId="0" borderId="0" xfId="0" applyNumberFormat="1"/>
    <xf numFmtId="167" fontId="9" fillId="0" borderId="2" xfId="0" applyNumberFormat="1" applyFont="1" applyBorder="1" applyAlignment="1">
      <alignment horizontal="center" vertical="center" wrapText="1" readingOrder="1"/>
    </xf>
    <xf numFmtId="0" fontId="3" fillId="3" borderId="1" xfId="3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 readingOrder="1"/>
    </xf>
    <xf numFmtId="167" fontId="9" fillId="2" borderId="2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</cellXfs>
  <cellStyles count="5">
    <cellStyle name="Comma" xfId="1" builtinId="3"/>
    <cellStyle name="Normal" xfId="0" builtinId="0"/>
    <cellStyle name="Normal_Novos modelos" xfId="3" xr:uid="{2C72A3AB-31F1-43CB-A501-F4D260A7115B}"/>
    <cellStyle name="Percent" xfId="2" builtinId="5"/>
    <cellStyle name="Porcentagem 2" xfId="4" xr:uid="{465B91AB-679A-4582-9D2F-0912E44AA1C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3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58709</xdr:rowOff>
    </xdr:from>
    <xdr:to>
      <xdr:col>0</xdr:col>
      <xdr:colOff>1851061</xdr:colOff>
      <xdr:row>2</xdr:row>
      <xdr:rowOff>41118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1F744D3-4CCD-4C08-9B43-306AE4199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09"/>
          <a:ext cx="1892971" cy="550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5FD3-6C6B-43BD-A7A1-9270D029EEFF}">
  <sheetPr codeName="Sheet1">
    <pageSetUpPr fitToPage="1"/>
  </sheetPr>
  <dimension ref="A1:V133"/>
  <sheetViews>
    <sheetView showGridLines="0" tabSelected="1" zoomScaleNormal="100" workbookViewId="0">
      <selection activeCell="H79" sqref="H79"/>
    </sheetView>
  </sheetViews>
  <sheetFormatPr defaultColWidth="9.109375" defaultRowHeight="10.199999999999999" x14ac:dyDescent="0.25"/>
  <cols>
    <col min="1" max="1" width="27.109375" style="1" bestFit="1" customWidth="1"/>
    <col min="2" max="2" width="8.33203125" style="1" bestFit="1" customWidth="1"/>
    <col min="3" max="3" width="12.33203125" style="19" bestFit="1" customWidth="1"/>
    <col min="4" max="4" width="9.6640625" style="39" bestFit="1" customWidth="1"/>
    <col min="5" max="5" width="13.6640625" style="19" customWidth="1"/>
    <col min="6" max="6" width="15" style="19" bestFit="1" customWidth="1"/>
    <col min="7" max="7" width="7.21875" style="19" bestFit="1" customWidth="1"/>
    <col min="8" max="8" width="9.44140625" style="19" bestFit="1" customWidth="1"/>
    <col min="9" max="9" width="7.33203125" style="1" bestFit="1" customWidth="1"/>
    <col min="10" max="10" width="14.88671875" style="1" bestFit="1" customWidth="1"/>
    <col min="11" max="11" width="10.109375" style="1" bestFit="1" customWidth="1"/>
    <col min="12" max="12" width="7.6640625" style="1" bestFit="1" customWidth="1"/>
    <col min="13" max="13" width="9.44140625" style="1" bestFit="1" customWidth="1"/>
    <col min="14" max="14" width="6" style="1" bestFit="1" customWidth="1"/>
    <col min="15" max="15" width="15.5546875" style="1" bestFit="1" customWidth="1"/>
    <col min="16" max="16" width="9.33203125" style="1" bestFit="1" customWidth="1"/>
    <col min="17" max="17" width="11.33203125" style="1" bestFit="1" customWidth="1"/>
    <col min="18" max="16384" width="9.109375" style="1"/>
  </cols>
  <sheetData>
    <row r="1" spans="1:17" ht="29.4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7" ht="15" customHeight="1" x14ac:dyDescent="0.25">
      <c r="A2" s="49" t="s">
        <v>101</v>
      </c>
      <c r="B2" s="49"/>
      <c r="C2" s="49"/>
      <c r="D2" s="49"/>
      <c r="E2" s="49"/>
      <c r="F2" s="49"/>
      <c r="G2" s="49"/>
      <c r="H2" s="49"/>
      <c r="I2" s="49"/>
      <c r="J2" s="49"/>
    </row>
    <row r="5" spans="1:17" ht="28.8" customHeight="1" x14ac:dyDescent="0.25">
      <c r="A5" s="46" t="s">
        <v>1</v>
      </c>
      <c r="B5" s="46" t="s">
        <v>2</v>
      </c>
      <c r="C5" s="46" t="s">
        <v>3</v>
      </c>
      <c r="D5" s="46" t="s">
        <v>4</v>
      </c>
      <c r="E5" s="46" t="s">
        <v>5</v>
      </c>
      <c r="F5" s="46" t="s">
        <v>6</v>
      </c>
      <c r="G5" s="46" t="s">
        <v>7</v>
      </c>
      <c r="H5" s="46" t="s">
        <v>8</v>
      </c>
      <c r="I5" s="46" t="s">
        <v>23</v>
      </c>
      <c r="J5" s="46" t="s">
        <v>9</v>
      </c>
      <c r="K5" s="46" t="s">
        <v>10</v>
      </c>
      <c r="L5" s="46" t="s">
        <v>11</v>
      </c>
      <c r="M5" s="46" t="s">
        <v>12</v>
      </c>
      <c r="N5" s="46" t="s">
        <v>13</v>
      </c>
      <c r="O5" s="46" t="s">
        <v>14</v>
      </c>
      <c r="P5" s="46" t="s">
        <v>15</v>
      </c>
    </row>
    <row r="6" spans="1:17" ht="12.75" customHeight="1" x14ac:dyDescent="0.25">
      <c r="A6" s="2" t="s">
        <v>139</v>
      </c>
      <c r="B6" s="2" t="s">
        <v>33</v>
      </c>
      <c r="C6" s="2" t="s">
        <v>34</v>
      </c>
      <c r="D6" s="2" t="s">
        <v>27</v>
      </c>
      <c r="E6" s="2" t="s">
        <v>35</v>
      </c>
      <c r="F6" s="4">
        <v>89852999.752000004</v>
      </c>
      <c r="G6" s="5">
        <f t="shared" ref="G6:G37" si="0">F6/$F$71</f>
        <v>6.3806206146879818E-2</v>
      </c>
      <c r="H6" s="5" t="s">
        <v>29</v>
      </c>
      <c r="I6" s="5">
        <v>3.7499999999999999E-2</v>
      </c>
      <c r="J6" s="6">
        <v>46871</v>
      </c>
      <c r="K6" s="23">
        <v>1.978664353978639</v>
      </c>
      <c r="L6" s="23" t="s">
        <v>30</v>
      </c>
      <c r="M6" s="8" t="s">
        <v>159</v>
      </c>
      <c r="N6" s="8" t="s">
        <v>28</v>
      </c>
      <c r="O6" s="8">
        <v>1</v>
      </c>
      <c r="P6" s="9" t="s">
        <v>16</v>
      </c>
      <c r="Q6" s="33"/>
    </row>
    <row r="7" spans="1:17" x14ac:dyDescent="0.25">
      <c r="A7" s="2" t="s">
        <v>125</v>
      </c>
      <c r="B7" s="2" t="s">
        <v>25</v>
      </c>
      <c r="C7" s="2" t="s">
        <v>126</v>
      </c>
      <c r="D7" s="2" t="s">
        <v>27</v>
      </c>
      <c r="E7" s="2" t="s">
        <v>28</v>
      </c>
      <c r="F7" s="4">
        <v>79997707.170499995</v>
      </c>
      <c r="G7" s="5">
        <f t="shared" si="0"/>
        <v>5.6807788377538644E-2</v>
      </c>
      <c r="H7" s="5" t="s">
        <v>29</v>
      </c>
      <c r="I7" s="5">
        <v>0.03</v>
      </c>
      <c r="J7" s="6">
        <v>47086</v>
      </c>
      <c r="K7" s="23">
        <v>1.6810781047453234</v>
      </c>
      <c r="L7" s="23" t="s">
        <v>30</v>
      </c>
      <c r="M7" s="8">
        <v>1.0640000000000001</v>
      </c>
      <c r="N7" s="8">
        <v>0.93984962406015038</v>
      </c>
      <c r="O7" s="8">
        <v>1</v>
      </c>
      <c r="P7" s="9" t="s">
        <v>102</v>
      </c>
      <c r="Q7" s="33"/>
    </row>
    <row r="8" spans="1:17" ht="12.6" customHeight="1" x14ac:dyDescent="0.25">
      <c r="A8" s="2" t="s">
        <v>24</v>
      </c>
      <c r="B8" s="2" t="s">
        <v>25</v>
      </c>
      <c r="C8" s="2" t="s">
        <v>26</v>
      </c>
      <c r="D8" s="2" t="s">
        <v>27</v>
      </c>
      <c r="E8" s="2" t="s">
        <v>28</v>
      </c>
      <c r="F8" s="4">
        <v>75118547.726799995</v>
      </c>
      <c r="G8" s="5">
        <f t="shared" si="0"/>
        <v>5.3343010861512663E-2</v>
      </c>
      <c r="H8" s="5" t="s">
        <v>29</v>
      </c>
      <c r="I8" s="5">
        <v>0.03</v>
      </c>
      <c r="J8" s="6">
        <v>46353</v>
      </c>
      <c r="K8" s="23">
        <v>0.80370218780919234</v>
      </c>
      <c r="L8" s="23" t="s">
        <v>30</v>
      </c>
      <c r="M8" s="8">
        <v>1.0490999999999999</v>
      </c>
      <c r="N8" s="8">
        <v>0.95319797922028415</v>
      </c>
      <c r="O8" s="8">
        <v>1</v>
      </c>
      <c r="P8" s="9" t="s">
        <v>16</v>
      </c>
      <c r="Q8" s="33"/>
    </row>
    <row r="9" spans="1:17" ht="12.6" customHeight="1" x14ac:dyDescent="0.25">
      <c r="A9" s="2" t="s">
        <v>31</v>
      </c>
      <c r="B9" s="2" t="s">
        <v>25</v>
      </c>
      <c r="C9" s="2" t="s">
        <v>32</v>
      </c>
      <c r="D9" s="2" t="s">
        <v>27</v>
      </c>
      <c r="E9" s="2" t="s">
        <v>28</v>
      </c>
      <c r="F9" s="4">
        <v>72665736.725600004</v>
      </c>
      <c r="G9" s="5">
        <f t="shared" si="0"/>
        <v>5.160122633774758E-2</v>
      </c>
      <c r="H9" s="5" t="s">
        <v>29</v>
      </c>
      <c r="I9" s="5">
        <v>0.03</v>
      </c>
      <c r="J9" s="6">
        <v>46545</v>
      </c>
      <c r="K9" s="23">
        <v>1.7</v>
      </c>
      <c r="L9" s="23" t="s">
        <v>30</v>
      </c>
      <c r="M9" s="8">
        <v>1.43</v>
      </c>
      <c r="N9" s="8">
        <v>0.69930069930069938</v>
      </c>
      <c r="O9" s="8">
        <v>1</v>
      </c>
      <c r="P9" s="9" t="s">
        <v>16</v>
      </c>
      <c r="Q9" s="33"/>
    </row>
    <row r="10" spans="1:17" ht="12.6" customHeight="1" x14ac:dyDescent="0.25">
      <c r="A10" s="2" t="s">
        <v>134</v>
      </c>
      <c r="B10" s="2" t="s">
        <v>36</v>
      </c>
      <c r="C10" s="2" t="s">
        <v>136</v>
      </c>
      <c r="D10" s="2" t="s">
        <v>162</v>
      </c>
      <c r="E10" s="2" t="s">
        <v>28</v>
      </c>
      <c r="F10" s="4">
        <v>70842585.317699999</v>
      </c>
      <c r="G10" s="5">
        <f t="shared" si="0"/>
        <v>5.030657424053863E-2</v>
      </c>
      <c r="H10" s="5" t="s">
        <v>29</v>
      </c>
      <c r="I10" s="5">
        <v>3.2500000000000001E-2</v>
      </c>
      <c r="J10" s="6">
        <v>50742</v>
      </c>
      <c r="K10" s="23">
        <v>4.0372179998579059</v>
      </c>
      <c r="L10" s="23" t="s">
        <v>30</v>
      </c>
      <c r="M10" s="8">
        <v>1.1559857142857142</v>
      </c>
      <c r="N10" s="8">
        <v>0.86506259345765524</v>
      </c>
      <c r="O10" s="8">
        <v>1</v>
      </c>
      <c r="P10" s="9" t="s">
        <v>102</v>
      </c>
      <c r="Q10" s="33"/>
    </row>
    <row r="11" spans="1:17" ht="12.75" customHeight="1" x14ac:dyDescent="0.25">
      <c r="A11" s="2" t="s">
        <v>180</v>
      </c>
      <c r="B11" s="2" t="s">
        <v>39</v>
      </c>
      <c r="C11" s="2" t="s">
        <v>188</v>
      </c>
      <c r="D11" s="2" t="s">
        <v>27</v>
      </c>
      <c r="E11" s="2" t="s">
        <v>28</v>
      </c>
      <c r="F11" s="4">
        <v>65452687.144599997</v>
      </c>
      <c r="G11" s="5">
        <f t="shared" si="0"/>
        <v>4.6479112109138229E-2</v>
      </c>
      <c r="H11" s="5" t="s">
        <v>29</v>
      </c>
      <c r="I11" s="5">
        <v>3.9600000000000003E-2</v>
      </c>
      <c r="J11" s="6">
        <v>46178</v>
      </c>
      <c r="K11" s="23">
        <v>0.91831749336011581</v>
      </c>
      <c r="L11" s="23" t="s">
        <v>30</v>
      </c>
      <c r="M11" s="8">
        <v>1.1753553266397185</v>
      </c>
      <c r="N11" s="8">
        <v>0.85080654108145271</v>
      </c>
      <c r="O11" s="8">
        <v>1</v>
      </c>
      <c r="P11" s="9" t="s">
        <v>16</v>
      </c>
      <c r="Q11" s="33"/>
    </row>
    <row r="12" spans="1:17" ht="12.75" customHeight="1" x14ac:dyDescent="0.25">
      <c r="A12" s="2" t="s">
        <v>179</v>
      </c>
      <c r="B12" s="2" t="s">
        <v>39</v>
      </c>
      <c r="C12" s="2" t="s">
        <v>187</v>
      </c>
      <c r="D12" s="2" t="s">
        <v>27</v>
      </c>
      <c r="E12" s="2" t="s">
        <v>28</v>
      </c>
      <c r="F12" s="4">
        <v>63777656.536399998</v>
      </c>
      <c r="G12" s="5">
        <f t="shared" si="0"/>
        <v>4.528964321456453E-2</v>
      </c>
      <c r="H12" s="5" t="s">
        <v>29</v>
      </c>
      <c r="I12" s="5">
        <v>0.06</v>
      </c>
      <c r="J12" s="6">
        <v>47457</v>
      </c>
      <c r="K12" s="23">
        <v>1.9055822311289492</v>
      </c>
      <c r="L12" s="23" t="s">
        <v>30</v>
      </c>
      <c r="M12" s="8">
        <v>2.2799999999999998</v>
      </c>
      <c r="N12" s="8">
        <v>0.43859649122807021</v>
      </c>
      <c r="O12" s="8">
        <v>1</v>
      </c>
      <c r="P12" s="9" t="s">
        <v>102</v>
      </c>
      <c r="Q12" s="33"/>
    </row>
    <row r="13" spans="1:17" ht="12.75" customHeight="1" x14ac:dyDescent="0.25">
      <c r="A13" s="2" t="s">
        <v>107</v>
      </c>
      <c r="B13" s="2" t="s">
        <v>36</v>
      </c>
      <c r="C13" s="2" t="s">
        <v>37</v>
      </c>
      <c r="D13" s="2" t="s">
        <v>27</v>
      </c>
      <c r="E13" s="2" t="s">
        <v>28</v>
      </c>
      <c r="F13" s="4">
        <v>60011222.887199998</v>
      </c>
      <c r="G13" s="5">
        <f t="shared" si="0"/>
        <v>4.261503198819809E-2</v>
      </c>
      <c r="H13" s="5" t="s">
        <v>29</v>
      </c>
      <c r="I13" s="5">
        <v>4.7500000000000001E-2</v>
      </c>
      <c r="J13" s="6">
        <v>46353</v>
      </c>
      <c r="K13" s="23">
        <v>1.7163335369472377</v>
      </c>
      <c r="L13" s="23" t="s">
        <v>30</v>
      </c>
      <c r="M13" s="8">
        <v>1.2689999999999999</v>
      </c>
      <c r="N13" s="8">
        <v>0.78802206461780933</v>
      </c>
      <c r="O13" s="8">
        <v>1</v>
      </c>
      <c r="P13" s="9" t="s">
        <v>16</v>
      </c>
      <c r="Q13" s="33"/>
    </row>
    <row r="14" spans="1:17" ht="12.75" customHeight="1" x14ac:dyDescent="0.25">
      <c r="A14" s="2" t="s">
        <v>196</v>
      </c>
      <c r="B14" s="2" t="s">
        <v>39</v>
      </c>
      <c r="C14" s="2" t="s">
        <v>199</v>
      </c>
      <c r="D14" s="2" t="s">
        <v>27</v>
      </c>
      <c r="E14" s="2" t="s">
        <v>28</v>
      </c>
      <c r="F14" s="4">
        <v>58907612.716899998</v>
      </c>
      <c r="G14" s="5">
        <f t="shared" si="0"/>
        <v>4.183133886469291E-2</v>
      </c>
      <c r="H14" s="5" t="s">
        <v>29</v>
      </c>
      <c r="I14" s="5">
        <v>3.7499999999999999E-2</v>
      </c>
      <c r="J14" s="6">
        <v>47571</v>
      </c>
      <c r="K14" s="23">
        <v>3.2780382234188723</v>
      </c>
      <c r="L14" s="23" t="s">
        <v>30</v>
      </c>
      <c r="M14" s="8">
        <v>2</v>
      </c>
      <c r="N14" s="8">
        <v>0.5</v>
      </c>
      <c r="O14" s="8">
        <v>0.73683750000000003</v>
      </c>
      <c r="P14" s="9" t="s">
        <v>102</v>
      </c>
      <c r="Q14" s="37"/>
    </row>
    <row r="15" spans="1:17" ht="12.75" customHeight="1" x14ac:dyDescent="0.25">
      <c r="A15" s="2" t="s">
        <v>160</v>
      </c>
      <c r="B15" s="2" t="s">
        <v>39</v>
      </c>
      <c r="C15" s="2" t="s">
        <v>161</v>
      </c>
      <c r="D15" s="2" t="s">
        <v>27</v>
      </c>
      <c r="E15" s="2" t="s">
        <v>28</v>
      </c>
      <c r="F15" s="4">
        <v>55347874.753399998</v>
      </c>
      <c r="G15" s="5">
        <f t="shared" si="0"/>
        <v>3.9303505904693156E-2</v>
      </c>
      <c r="H15" s="5" t="s">
        <v>29</v>
      </c>
      <c r="I15" s="5">
        <v>0.06</v>
      </c>
      <c r="J15" s="6">
        <v>46178</v>
      </c>
      <c r="K15" s="23">
        <v>0.9177385615665461</v>
      </c>
      <c r="L15" s="23" t="s">
        <v>30</v>
      </c>
      <c r="M15" s="8">
        <v>1.4126290706910247</v>
      </c>
      <c r="N15" s="8">
        <v>0.70789991565926336</v>
      </c>
      <c r="O15" s="8">
        <v>1</v>
      </c>
      <c r="P15" s="9" t="s">
        <v>102</v>
      </c>
      <c r="Q15" s="33"/>
    </row>
    <row r="16" spans="1:17" ht="12.75" customHeight="1" x14ac:dyDescent="0.25">
      <c r="A16" s="2" t="s">
        <v>38</v>
      </c>
      <c r="B16" s="2" t="s">
        <v>39</v>
      </c>
      <c r="C16" s="2" t="s">
        <v>40</v>
      </c>
      <c r="D16" s="2" t="s">
        <v>27</v>
      </c>
      <c r="E16" s="2" t="s">
        <v>28</v>
      </c>
      <c r="F16" s="4">
        <v>54736616.868000001</v>
      </c>
      <c r="G16" s="5">
        <f t="shared" si="0"/>
        <v>3.8869440856755012E-2</v>
      </c>
      <c r="H16" s="5" t="s">
        <v>29</v>
      </c>
      <c r="I16" s="5">
        <v>0.04</v>
      </c>
      <c r="J16" s="6">
        <v>46353</v>
      </c>
      <c r="K16" s="23">
        <v>1.3210703861655209</v>
      </c>
      <c r="L16" s="23" t="s">
        <v>30</v>
      </c>
      <c r="M16" s="8">
        <v>1.27</v>
      </c>
      <c r="N16" s="8">
        <v>0.78740157480314954</v>
      </c>
      <c r="O16" s="8">
        <v>1</v>
      </c>
      <c r="P16" s="9" t="s">
        <v>16</v>
      </c>
      <c r="Q16" s="33"/>
    </row>
    <row r="17" spans="1:17" ht="13.2" customHeight="1" x14ac:dyDescent="0.25">
      <c r="A17" s="2" t="s">
        <v>177</v>
      </c>
      <c r="B17" s="2" t="s">
        <v>36</v>
      </c>
      <c r="C17" s="2" t="s">
        <v>178</v>
      </c>
      <c r="D17" s="2" t="s">
        <v>89</v>
      </c>
      <c r="E17" s="2" t="s">
        <v>28</v>
      </c>
      <c r="F17" s="4">
        <v>54416999.8939</v>
      </c>
      <c r="G17" s="5">
        <f t="shared" si="0"/>
        <v>3.8642475184003364E-2</v>
      </c>
      <c r="H17" s="5" t="s">
        <v>29</v>
      </c>
      <c r="I17" s="5">
        <v>4.9500000000000002E-2</v>
      </c>
      <c r="J17" s="6">
        <v>47422</v>
      </c>
      <c r="K17" s="23">
        <v>2.512820159017632</v>
      </c>
      <c r="L17" s="23" t="s">
        <v>30</v>
      </c>
      <c r="M17" s="8">
        <v>3.0332132853141256</v>
      </c>
      <c r="N17" s="8">
        <v>0.32968337730870712</v>
      </c>
      <c r="O17" s="8">
        <v>0.27208500000000002</v>
      </c>
      <c r="P17" s="9" t="s">
        <v>102</v>
      </c>
      <c r="Q17" s="33"/>
    </row>
    <row r="18" spans="1:17" ht="13.2" customHeight="1" x14ac:dyDescent="0.25">
      <c r="A18" s="2" t="s">
        <v>123</v>
      </c>
      <c r="B18" s="2" t="s">
        <v>25</v>
      </c>
      <c r="C18" s="2" t="s">
        <v>124</v>
      </c>
      <c r="D18" s="2" t="s">
        <v>65</v>
      </c>
      <c r="E18" s="2" t="s">
        <v>28</v>
      </c>
      <c r="F18" s="4">
        <v>51767762.497000001</v>
      </c>
      <c r="G18" s="5">
        <f t="shared" si="0"/>
        <v>3.6761204798538442E-2</v>
      </c>
      <c r="H18" s="5" t="s">
        <v>29</v>
      </c>
      <c r="I18" s="5">
        <v>3.5000000000000003E-2</v>
      </c>
      <c r="J18" s="6">
        <v>48151</v>
      </c>
      <c r="K18" s="23">
        <v>3.1638813280023164</v>
      </c>
      <c r="L18" s="23" t="s">
        <v>30</v>
      </c>
      <c r="M18" s="8">
        <v>1.32</v>
      </c>
      <c r="N18" s="8">
        <v>0.75757575757575757</v>
      </c>
      <c r="O18" s="8">
        <v>1</v>
      </c>
      <c r="P18" s="9" t="s">
        <v>102</v>
      </c>
      <c r="Q18" s="33"/>
    </row>
    <row r="19" spans="1:17" ht="13.2" customHeight="1" x14ac:dyDescent="0.25">
      <c r="A19" s="2" t="s">
        <v>151</v>
      </c>
      <c r="B19" s="2" t="s">
        <v>61</v>
      </c>
      <c r="C19" s="2" t="s">
        <v>156</v>
      </c>
      <c r="D19" s="2" t="s">
        <v>89</v>
      </c>
      <c r="E19" s="2" t="s">
        <v>28</v>
      </c>
      <c r="F19" s="4">
        <v>45663452.346799999</v>
      </c>
      <c r="G19" s="5">
        <f t="shared" si="0"/>
        <v>3.2426426072138907E-2</v>
      </c>
      <c r="H19" s="5" t="s">
        <v>29</v>
      </c>
      <c r="I19" s="5">
        <v>4.4999999999999998E-2</v>
      </c>
      <c r="J19" s="6">
        <v>50976</v>
      </c>
      <c r="K19" s="23">
        <v>4.209588587055979</v>
      </c>
      <c r="L19" s="23" t="s">
        <v>30</v>
      </c>
      <c r="M19" s="8">
        <v>6.0842000000000009</v>
      </c>
      <c r="N19" s="8">
        <v>0.16436014595180959</v>
      </c>
      <c r="O19" s="8">
        <v>0.91</v>
      </c>
      <c r="P19" s="9" t="s">
        <v>102</v>
      </c>
      <c r="Q19" s="33"/>
    </row>
    <row r="20" spans="1:17" ht="13.2" customHeight="1" x14ac:dyDescent="0.25">
      <c r="A20" s="2" t="s">
        <v>148</v>
      </c>
      <c r="B20" s="2" t="s">
        <v>39</v>
      </c>
      <c r="C20" s="2" t="s">
        <v>142</v>
      </c>
      <c r="D20" s="2" t="s">
        <v>27</v>
      </c>
      <c r="E20" s="2" t="s">
        <v>28</v>
      </c>
      <c r="F20" s="4">
        <v>37596247.9476</v>
      </c>
      <c r="G20" s="5">
        <f t="shared" si="0"/>
        <v>2.669776138264518E-2</v>
      </c>
      <c r="H20" s="5" t="s">
        <v>29</v>
      </c>
      <c r="I20" s="5">
        <v>4.2500000000000003E-2</v>
      </c>
      <c r="J20" s="6">
        <v>46301</v>
      </c>
      <c r="K20" s="23">
        <v>1.2004642003772328</v>
      </c>
      <c r="L20" s="23" t="s">
        <v>30</v>
      </c>
      <c r="M20" s="8">
        <v>2.1926419621434285</v>
      </c>
      <c r="N20" s="8">
        <v>0.45607081195438071</v>
      </c>
      <c r="O20" s="8">
        <v>1</v>
      </c>
      <c r="P20" s="9" t="s">
        <v>102</v>
      </c>
      <c r="Q20" s="33"/>
    </row>
    <row r="21" spans="1:17" ht="13.2" customHeight="1" x14ac:dyDescent="0.25">
      <c r="A21" s="2" t="s">
        <v>186</v>
      </c>
      <c r="B21" s="2" t="s">
        <v>39</v>
      </c>
      <c r="C21" s="2" t="s">
        <v>194</v>
      </c>
      <c r="D21" s="2" t="s">
        <v>27</v>
      </c>
      <c r="E21" s="2" t="s">
        <v>28</v>
      </c>
      <c r="F21" s="4">
        <v>33197000.032900002</v>
      </c>
      <c r="G21" s="5">
        <f t="shared" si="0"/>
        <v>2.3573777541133743E-2</v>
      </c>
      <c r="H21" s="5" t="s">
        <v>29</v>
      </c>
      <c r="I21" s="5">
        <v>5.2499999999999998E-2</v>
      </c>
      <c r="J21" s="6">
        <v>47847</v>
      </c>
      <c r="K21" s="23">
        <v>2.8630912449780843</v>
      </c>
      <c r="L21" s="23" t="s">
        <v>30</v>
      </c>
      <c r="M21" s="8">
        <v>2.4075757575757577</v>
      </c>
      <c r="N21" s="8">
        <v>0.41535556954059155</v>
      </c>
      <c r="O21" s="8">
        <v>0.87965000000000004</v>
      </c>
      <c r="P21" s="9" t="s">
        <v>102</v>
      </c>
      <c r="Q21" s="33"/>
    </row>
    <row r="22" spans="1:17" ht="13.2" customHeight="1" x14ac:dyDescent="0.25">
      <c r="A22" s="2" t="s">
        <v>171</v>
      </c>
      <c r="B22" s="2" t="s">
        <v>36</v>
      </c>
      <c r="C22" s="2" t="s">
        <v>167</v>
      </c>
      <c r="D22" s="2" t="s">
        <v>27</v>
      </c>
      <c r="E22" s="2" t="s">
        <v>28</v>
      </c>
      <c r="F22" s="4">
        <v>28996114.518199999</v>
      </c>
      <c r="G22" s="5">
        <f t="shared" si="0"/>
        <v>2.0590654352256307E-2</v>
      </c>
      <c r="H22" s="5" t="s">
        <v>29</v>
      </c>
      <c r="I22" s="5">
        <v>0.05</v>
      </c>
      <c r="J22" s="6">
        <v>46170</v>
      </c>
      <c r="K22" s="23">
        <v>0.59585693982998167</v>
      </c>
      <c r="L22" s="23" t="s">
        <v>30</v>
      </c>
      <c r="M22" s="8">
        <v>1.06</v>
      </c>
      <c r="N22" s="8">
        <v>0.94339622641509424</v>
      </c>
      <c r="O22" s="8">
        <v>1</v>
      </c>
      <c r="P22" s="9" t="s">
        <v>16</v>
      </c>
      <c r="Q22" s="33"/>
    </row>
    <row r="23" spans="1:17" ht="13.2" customHeight="1" x14ac:dyDescent="0.25">
      <c r="A23" s="2" t="s">
        <v>119</v>
      </c>
      <c r="B23" s="2" t="s">
        <v>52</v>
      </c>
      <c r="C23" s="2" t="s">
        <v>121</v>
      </c>
      <c r="D23" s="2" t="s">
        <v>27</v>
      </c>
      <c r="E23" s="2" t="s">
        <v>28</v>
      </c>
      <c r="F23" s="4">
        <v>28646274.4866</v>
      </c>
      <c r="G23" s="5">
        <f t="shared" si="0"/>
        <v>2.0342226751215602E-2</v>
      </c>
      <c r="H23" s="5" t="s">
        <v>29</v>
      </c>
      <c r="I23" s="5">
        <v>4.4999999999999998E-2</v>
      </c>
      <c r="J23" s="6">
        <v>46503</v>
      </c>
      <c r="K23" s="23">
        <v>1.5</v>
      </c>
      <c r="L23" s="23" t="s">
        <v>30</v>
      </c>
      <c r="M23" s="8">
        <v>2.35</v>
      </c>
      <c r="N23" s="8">
        <v>0.42553191489361702</v>
      </c>
      <c r="O23" s="8">
        <v>0.41975308641975306</v>
      </c>
      <c r="P23" s="9" t="s">
        <v>16</v>
      </c>
      <c r="Q23" s="33"/>
    </row>
    <row r="24" spans="1:17" ht="13.2" customHeight="1" x14ac:dyDescent="0.25">
      <c r="A24" s="2" t="s">
        <v>45</v>
      </c>
      <c r="B24" s="2" t="s">
        <v>39</v>
      </c>
      <c r="C24" s="2" t="s">
        <v>46</v>
      </c>
      <c r="D24" s="2" t="s">
        <v>27</v>
      </c>
      <c r="E24" s="2" t="s">
        <v>28</v>
      </c>
      <c r="F24" s="4">
        <v>27360402.477699999</v>
      </c>
      <c r="G24" s="5">
        <f t="shared" si="0"/>
        <v>1.9429106268818466E-2</v>
      </c>
      <c r="H24" s="5" t="s">
        <v>29</v>
      </c>
      <c r="I24" s="5">
        <v>4.7500000000000001E-2</v>
      </c>
      <c r="J24" s="6">
        <v>45960</v>
      </c>
      <c r="K24" s="23">
        <v>0.4</v>
      </c>
      <c r="L24" s="23" t="s">
        <v>30</v>
      </c>
      <c r="M24" s="8">
        <v>1.3004290429042904</v>
      </c>
      <c r="N24" s="8">
        <v>0.76897698144811311</v>
      </c>
      <c r="O24" s="8">
        <v>1</v>
      </c>
      <c r="P24" s="9" t="s">
        <v>16</v>
      </c>
      <c r="Q24" s="33"/>
    </row>
    <row r="25" spans="1:17" ht="13.2" customHeight="1" x14ac:dyDescent="0.25">
      <c r="A25" s="2" t="s">
        <v>115</v>
      </c>
      <c r="B25" s="2" t="s">
        <v>39</v>
      </c>
      <c r="C25" s="2" t="s">
        <v>113</v>
      </c>
      <c r="D25" s="2" t="s">
        <v>27</v>
      </c>
      <c r="E25" s="2" t="s">
        <v>28</v>
      </c>
      <c r="F25" s="4">
        <v>26868589.8358</v>
      </c>
      <c r="G25" s="5">
        <f t="shared" si="0"/>
        <v>1.907986140330117E-2</v>
      </c>
      <c r="H25" s="5" t="s">
        <v>29</v>
      </c>
      <c r="I25" s="5">
        <v>0.04</v>
      </c>
      <c r="J25" s="6">
        <v>46933</v>
      </c>
      <c r="K25" s="23">
        <v>2.4078637151233711</v>
      </c>
      <c r="L25" s="23" t="s">
        <v>30</v>
      </c>
      <c r="M25" s="8">
        <v>1.85</v>
      </c>
      <c r="N25" s="8">
        <v>0.54054054054054046</v>
      </c>
      <c r="O25" s="8">
        <v>1</v>
      </c>
      <c r="P25" s="9" t="s">
        <v>102</v>
      </c>
      <c r="Q25" s="33"/>
    </row>
    <row r="26" spans="1:17" ht="13.2" customHeight="1" x14ac:dyDescent="0.25">
      <c r="A26" s="2" t="s">
        <v>43</v>
      </c>
      <c r="B26" s="2" t="s">
        <v>36</v>
      </c>
      <c r="C26" s="2" t="s">
        <v>44</v>
      </c>
      <c r="D26" s="2" t="s">
        <v>27</v>
      </c>
      <c r="E26" s="2" t="s">
        <v>28</v>
      </c>
      <c r="F26" s="4">
        <v>26569980.454700001</v>
      </c>
      <c r="G26" s="5">
        <f t="shared" si="0"/>
        <v>1.8867813594319317E-2</v>
      </c>
      <c r="H26" s="5" t="s">
        <v>29</v>
      </c>
      <c r="I26" s="5">
        <v>4.7500000000000001E-2</v>
      </c>
      <c r="J26" s="6">
        <v>45835</v>
      </c>
      <c r="K26" s="23">
        <v>1.4207325651096541</v>
      </c>
      <c r="L26" s="23" t="s">
        <v>30</v>
      </c>
      <c r="M26" s="8">
        <v>1.49</v>
      </c>
      <c r="N26" s="8">
        <v>0.67114093959731547</v>
      </c>
      <c r="O26" s="8">
        <v>1</v>
      </c>
      <c r="P26" s="9" t="s">
        <v>16</v>
      </c>
      <c r="Q26" s="33"/>
    </row>
    <row r="27" spans="1:17" ht="13.2" customHeight="1" x14ac:dyDescent="0.25">
      <c r="A27" s="2" t="s">
        <v>63</v>
      </c>
      <c r="B27" s="2" t="s">
        <v>36</v>
      </c>
      <c r="C27" s="2" t="s">
        <v>64</v>
      </c>
      <c r="D27" s="2" t="s">
        <v>65</v>
      </c>
      <c r="E27" s="2" t="s">
        <v>28</v>
      </c>
      <c r="F27" s="4">
        <v>21813453.261599999</v>
      </c>
      <c r="G27" s="5">
        <f t="shared" si="0"/>
        <v>1.5490119410888084E-2</v>
      </c>
      <c r="H27" s="5" t="s">
        <v>29</v>
      </c>
      <c r="I27" s="5">
        <v>3.5000000000000003E-2</v>
      </c>
      <c r="J27" s="6" t="s">
        <v>195</v>
      </c>
      <c r="K27" s="23">
        <v>2.1175803154338602</v>
      </c>
      <c r="L27" s="23" t="s">
        <v>30</v>
      </c>
      <c r="M27" s="8">
        <v>2.04</v>
      </c>
      <c r="N27" s="8">
        <v>0.49019607843137253</v>
      </c>
      <c r="O27" s="8">
        <v>1</v>
      </c>
      <c r="P27" s="9" t="s">
        <v>16</v>
      </c>
      <c r="Q27" s="33"/>
    </row>
    <row r="28" spans="1:17" ht="13.2" customHeight="1" x14ac:dyDescent="0.25">
      <c r="A28" s="2" t="s">
        <v>197</v>
      </c>
      <c r="B28" s="2" t="s">
        <v>25</v>
      </c>
      <c r="C28" s="2" t="s">
        <v>200</v>
      </c>
      <c r="D28" s="2" t="s">
        <v>27</v>
      </c>
      <c r="E28" s="2" t="s">
        <v>28</v>
      </c>
      <c r="F28" s="4">
        <v>20590226.952599999</v>
      </c>
      <c r="G28" s="5">
        <f t="shared" si="0"/>
        <v>1.4621484749254501E-2</v>
      </c>
      <c r="H28" s="5" t="s">
        <v>29</v>
      </c>
      <c r="I28" s="5">
        <v>0.03</v>
      </c>
      <c r="J28" s="6">
        <v>47541</v>
      </c>
      <c r="K28" s="23">
        <v>2.7760243608512045</v>
      </c>
      <c r="L28" s="23" t="s">
        <v>30</v>
      </c>
      <c r="M28" s="8">
        <v>1.5787</v>
      </c>
      <c r="N28" s="8">
        <v>0.63343257110280615</v>
      </c>
      <c r="O28" s="8">
        <v>1</v>
      </c>
      <c r="P28" s="9" t="s">
        <v>102</v>
      </c>
      <c r="Q28" s="33"/>
    </row>
    <row r="29" spans="1:17" ht="12.75" customHeight="1" x14ac:dyDescent="0.25">
      <c r="A29" s="2" t="s">
        <v>172</v>
      </c>
      <c r="B29" s="2" t="s">
        <v>39</v>
      </c>
      <c r="C29" s="2" t="s">
        <v>168</v>
      </c>
      <c r="D29" s="2" t="s">
        <v>27</v>
      </c>
      <c r="E29" s="2" t="s">
        <v>28</v>
      </c>
      <c r="F29" s="4">
        <v>19964009.106800001</v>
      </c>
      <c r="G29" s="5">
        <f t="shared" si="0"/>
        <v>1.4176796368540976E-2</v>
      </c>
      <c r="H29" s="5" t="s">
        <v>29</v>
      </c>
      <c r="I29" s="5">
        <v>4.1000000000000002E-2</v>
      </c>
      <c r="J29" s="6">
        <v>46386</v>
      </c>
      <c r="K29" s="23">
        <v>1.3872154007573017</v>
      </c>
      <c r="L29" s="23" t="s">
        <v>30</v>
      </c>
      <c r="M29" s="8">
        <v>1.27</v>
      </c>
      <c r="N29" s="8">
        <v>0.78740157480314954</v>
      </c>
      <c r="O29" s="8">
        <v>1</v>
      </c>
      <c r="P29" s="9" t="s">
        <v>102</v>
      </c>
      <c r="Q29" s="33"/>
    </row>
    <row r="30" spans="1:17" ht="12.75" customHeight="1" x14ac:dyDescent="0.25">
      <c r="A30" s="2" t="s">
        <v>157</v>
      </c>
      <c r="B30" s="2" t="s">
        <v>39</v>
      </c>
      <c r="C30" s="2" t="s">
        <v>143</v>
      </c>
      <c r="D30" s="2" t="s">
        <v>27</v>
      </c>
      <c r="E30" s="2" t="s">
        <v>28</v>
      </c>
      <c r="F30" s="4">
        <v>18659991.702599999</v>
      </c>
      <c r="G30" s="5">
        <f t="shared" si="0"/>
        <v>1.325079051964162E-2</v>
      </c>
      <c r="H30" s="5" t="s">
        <v>29</v>
      </c>
      <c r="I30" s="5">
        <v>0.06</v>
      </c>
      <c r="J30" s="6">
        <v>47275</v>
      </c>
      <c r="K30" s="23">
        <v>1.6758852147958008</v>
      </c>
      <c r="L30" s="23" t="s">
        <v>30</v>
      </c>
      <c r="M30" s="8">
        <v>1.77</v>
      </c>
      <c r="N30" s="8">
        <v>0.56497175141242939</v>
      </c>
      <c r="O30" s="8">
        <v>1</v>
      </c>
      <c r="P30" s="9" t="s">
        <v>102</v>
      </c>
      <c r="Q30" s="33"/>
    </row>
    <row r="31" spans="1:17" ht="12.75" customHeight="1" x14ac:dyDescent="0.25">
      <c r="A31" s="2" t="s">
        <v>47</v>
      </c>
      <c r="B31" s="2" t="s">
        <v>33</v>
      </c>
      <c r="C31" s="2" t="s">
        <v>48</v>
      </c>
      <c r="D31" s="2" t="s">
        <v>147</v>
      </c>
      <c r="E31" s="2" t="s">
        <v>28</v>
      </c>
      <c r="F31" s="4">
        <v>18622062.5112</v>
      </c>
      <c r="G31" s="5">
        <f t="shared" si="0"/>
        <v>1.3223856329218011E-2</v>
      </c>
      <c r="H31" s="5" t="s">
        <v>29</v>
      </c>
      <c r="I31" s="5">
        <v>4.7500000000000001E-2</v>
      </c>
      <c r="J31" s="6">
        <v>46553</v>
      </c>
      <c r="K31" s="23">
        <v>1.7341927143197051</v>
      </c>
      <c r="L31" s="23" t="s">
        <v>30</v>
      </c>
      <c r="M31" s="8">
        <v>1.8362000000000001</v>
      </c>
      <c r="N31" s="8">
        <v>0.54460298442435462</v>
      </c>
      <c r="O31" s="8">
        <v>0.6</v>
      </c>
      <c r="P31" s="9" t="s">
        <v>16</v>
      </c>
      <c r="Q31" s="33"/>
    </row>
    <row r="32" spans="1:17" ht="12.75" customHeight="1" x14ac:dyDescent="0.25">
      <c r="A32" s="2" t="s">
        <v>128</v>
      </c>
      <c r="B32" s="2" t="s">
        <v>36</v>
      </c>
      <c r="C32" s="2" t="s">
        <v>130</v>
      </c>
      <c r="D32" s="2" t="s">
        <v>27</v>
      </c>
      <c r="E32" s="2" t="s">
        <v>28</v>
      </c>
      <c r="F32" s="4">
        <v>18263736.5592</v>
      </c>
      <c r="G32" s="5">
        <f t="shared" si="0"/>
        <v>1.2969402725841458E-2</v>
      </c>
      <c r="H32" s="5" t="s">
        <v>29</v>
      </c>
      <c r="I32" s="5">
        <v>4.7500000000000001E-2</v>
      </c>
      <c r="J32" s="6">
        <v>45835</v>
      </c>
      <c r="K32" s="23">
        <v>1.4207325651096541</v>
      </c>
      <c r="L32" s="23" t="s">
        <v>30</v>
      </c>
      <c r="M32" s="8">
        <v>1.49</v>
      </c>
      <c r="N32" s="8">
        <v>0.67114093959731547</v>
      </c>
      <c r="O32" s="8">
        <v>1</v>
      </c>
      <c r="P32" s="9" t="s">
        <v>16</v>
      </c>
      <c r="Q32" s="33"/>
    </row>
    <row r="33" spans="1:17" ht="12.75" customHeight="1" x14ac:dyDescent="0.25">
      <c r="A33" s="2" t="s">
        <v>117</v>
      </c>
      <c r="B33" s="2" t="s">
        <v>39</v>
      </c>
      <c r="C33" s="2" t="s">
        <v>118</v>
      </c>
      <c r="D33" s="2" t="s">
        <v>27</v>
      </c>
      <c r="E33" s="2" t="s">
        <v>28</v>
      </c>
      <c r="F33" s="4">
        <v>16686738.6116</v>
      </c>
      <c r="G33" s="5">
        <f t="shared" si="0"/>
        <v>1.1849548559419682E-2</v>
      </c>
      <c r="H33" s="5" t="s">
        <v>29</v>
      </c>
      <c r="I33" s="5">
        <v>0.05</v>
      </c>
      <c r="J33" s="6">
        <v>45988</v>
      </c>
      <c r="K33" s="23">
        <v>0.48602824889897772</v>
      </c>
      <c r="L33" s="23" t="s">
        <v>30</v>
      </c>
      <c r="M33" s="8">
        <v>1.76</v>
      </c>
      <c r="N33" s="8">
        <v>0.56818181818181823</v>
      </c>
      <c r="O33" s="8">
        <v>1</v>
      </c>
      <c r="P33" s="9" t="s">
        <v>102</v>
      </c>
      <c r="Q33" s="33"/>
    </row>
    <row r="34" spans="1:17" ht="12.6" customHeight="1" x14ac:dyDescent="0.25">
      <c r="A34" s="2" t="s">
        <v>182</v>
      </c>
      <c r="B34" s="2" t="s">
        <v>25</v>
      </c>
      <c r="C34" s="2" t="s">
        <v>190</v>
      </c>
      <c r="D34" s="2" t="s">
        <v>27</v>
      </c>
      <c r="E34" s="2" t="s">
        <v>28</v>
      </c>
      <c r="F34" s="4">
        <v>15991042.016899999</v>
      </c>
      <c r="G34" s="5">
        <f t="shared" si="0"/>
        <v>1.1355522088855215E-2</v>
      </c>
      <c r="H34" s="5" t="s">
        <v>29</v>
      </c>
      <c r="I34" s="5">
        <v>0.03</v>
      </c>
      <c r="J34" s="6">
        <v>47479</v>
      </c>
      <c r="K34" s="23">
        <v>2.683931683429909</v>
      </c>
      <c r="L34" s="23" t="s">
        <v>30</v>
      </c>
      <c r="M34" s="8">
        <v>1.0495000000000001</v>
      </c>
      <c r="N34" s="8">
        <v>0.95283468318246778</v>
      </c>
      <c r="O34" s="8">
        <v>1</v>
      </c>
      <c r="P34" s="9" t="s">
        <v>102</v>
      </c>
      <c r="Q34" s="33"/>
    </row>
    <row r="35" spans="1:17" ht="12.75" customHeight="1" x14ac:dyDescent="0.25">
      <c r="A35" s="2" t="s">
        <v>120</v>
      </c>
      <c r="B35" s="2" t="s">
        <v>39</v>
      </c>
      <c r="C35" s="2" t="s">
        <v>122</v>
      </c>
      <c r="D35" s="2" t="s">
        <v>27</v>
      </c>
      <c r="E35" s="2" t="s">
        <v>28</v>
      </c>
      <c r="F35" s="4">
        <v>15746218.3477</v>
      </c>
      <c r="G35" s="5">
        <f t="shared" si="0"/>
        <v>1.1181668466274707E-2</v>
      </c>
      <c r="H35" s="5" t="s">
        <v>29</v>
      </c>
      <c r="I35" s="5">
        <v>4.7500000000000001E-2</v>
      </c>
      <c r="J35" s="6">
        <v>45960</v>
      </c>
      <c r="K35" s="23">
        <v>0.4</v>
      </c>
      <c r="L35" s="23" t="s">
        <v>30</v>
      </c>
      <c r="M35" s="8">
        <v>1.3004290429042904</v>
      </c>
      <c r="N35" s="8">
        <v>0.76897698144811311</v>
      </c>
      <c r="O35" s="8">
        <v>1</v>
      </c>
      <c r="P35" s="9" t="s">
        <v>16</v>
      </c>
      <c r="Q35" s="33"/>
    </row>
    <row r="36" spans="1:17" ht="12.75" customHeight="1" x14ac:dyDescent="0.25">
      <c r="A36" s="2" t="s">
        <v>60</v>
      </c>
      <c r="B36" s="2" t="s">
        <v>61</v>
      </c>
      <c r="C36" s="2" t="s">
        <v>62</v>
      </c>
      <c r="D36" s="2" t="s">
        <v>27</v>
      </c>
      <c r="E36" s="2" t="s">
        <v>28</v>
      </c>
      <c r="F36" s="4">
        <v>15692174.779899999</v>
      </c>
      <c r="G36" s="5">
        <f t="shared" si="0"/>
        <v>1.1143291171832926E-2</v>
      </c>
      <c r="H36" s="5" t="s">
        <v>29</v>
      </c>
      <c r="I36" s="5">
        <v>0.03</v>
      </c>
      <c r="J36" s="6">
        <v>46051</v>
      </c>
      <c r="K36" s="23">
        <v>1.7247451631899973</v>
      </c>
      <c r="L36" s="23" t="s">
        <v>30</v>
      </c>
      <c r="M36" s="8">
        <v>1.37</v>
      </c>
      <c r="N36" s="8">
        <v>0.72992700729927007</v>
      </c>
      <c r="O36" s="8">
        <v>0.9</v>
      </c>
      <c r="P36" s="9" t="s">
        <v>16</v>
      </c>
      <c r="Q36" s="33"/>
    </row>
    <row r="37" spans="1:17" ht="12.75" customHeight="1" x14ac:dyDescent="0.25">
      <c r="A37" s="2" t="s">
        <v>127</v>
      </c>
      <c r="B37" s="2" t="s">
        <v>25</v>
      </c>
      <c r="C37" s="2" t="s">
        <v>129</v>
      </c>
      <c r="D37" s="2" t="s">
        <v>147</v>
      </c>
      <c r="E37" s="2" t="s">
        <v>28</v>
      </c>
      <c r="F37" s="4">
        <v>15582768.4321</v>
      </c>
      <c r="G37" s="5">
        <f t="shared" si="0"/>
        <v>1.1065599787006917E-2</v>
      </c>
      <c r="H37" s="5" t="s">
        <v>29</v>
      </c>
      <c r="I37" s="5">
        <v>5.5E-2</v>
      </c>
      <c r="J37" s="6">
        <v>47115</v>
      </c>
      <c r="K37" s="23">
        <v>2.6522681175897502</v>
      </c>
      <c r="L37" s="23" t="s">
        <v>30</v>
      </c>
      <c r="M37" s="8">
        <v>1.4916903121199836</v>
      </c>
      <c r="N37" s="8">
        <v>0.67038043478260878</v>
      </c>
      <c r="O37" s="8">
        <v>1</v>
      </c>
      <c r="P37" s="9" t="s">
        <v>102</v>
      </c>
      <c r="Q37" s="33"/>
    </row>
    <row r="38" spans="1:17" ht="12.75" customHeight="1" x14ac:dyDescent="0.25">
      <c r="A38" s="2" t="s">
        <v>58</v>
      </c>
      <c r="B38" s="2" t="s">
        <v>39</v>
      </c>
      <c r="C38" s="2" t="s">
        <v>59</v>
      </c>
      <c r="D38" s="2" t="s">
        <v>27</v>
      </c>
      <c r="E38" s="2" t="s">
        <v>28</v>
      </c>
      <c r="F38" s="4">
        <v>15016692.2609</v>
      </c>
      <c r="G38" s="5">
        <f t="shared" ref="G38:G64" si="1">F38/$F$71</f>
        <v>1.0663619074352751E-2</v>
      </c>
      <c r="H38" s="5" t="s">
        <v>29</v>
      </c>
      <c r="I38" s="5">
        <v>0.05</v>
      </c>
      <c r="J38" s="6">
        <v>45776</v>
      </c>
      <c r="K38" s="23">
        <v>2.7919051369000001</v>
      </c>
      <c r="L38" s="23" t="s">
        <v>30</v>
      </c>
      <c r="M38" s="8">
        <v>2</v>
      </c>
      <c r="N38" s="8">
        <v>0.5</v>
      </c>
      <c r="O38" s="8">
        <v>1</v>
      </c>
      <c r="P38" s="9" t="s">
        <v>16</v>
      </c>
      <c r="Q38" s="33"/>
    </row>
    <row r="39" spans="1:17" ht="12.75" customHeight="1" x14ac:dyDescent="0.25">
      <c r="A39" s="2" t="s">
        <v>108</v>
      </c>
      <c r="B39" s="2" t="s">
        <v>39</v>
      </c>
      <c r="C39" s="2" t="s">
        <v>51</v>
      </c>
      <c r="D39" s="2" t="s">
        <v>27</v>
      </c>
      <c r="E39" s="2" t="s">
        <v>28</v>
      </c>
      <c r="F39" s="4">
        <v>15015772.9527</v>
      </c>
      <c r="G39" s="5">
        <f t="shared" si="1"/>
        <v>1.0662966257321781E-2</v>
      </c>
      <c r="H39" s="5" t="s">
        <v>29</v>
      </c>
      <c r="I39" s="5">
        <v>0.05</v>
      </c>
      <c r="J39" s="6">
        <v>46720</v>
      </c>
      <c r="K39" s="23">
        <v>2.0024657879688839</v>
      </c>
      <c r="L39" s="23" t="s">
        <v>30</v>
      </c>
      <c r="M39" s="8">
        <v>1.85</v>
      </c>
      <c r="N39" s="8">
        <v>0.54054054054054046</v>
      </c>
      <c r="O39" s="8">
        <v>1</v>
      </c>
      <c r="P39" s="9" t="s">
        <v>16</v>
      </c>
      <c r="Q39" s="33"/>
    </row>
    <row r="40" spans="1:17" ht="12.75" customHeight="1" x14ac:dyDescent="0.25">
      <c r="A40" s="2" t="s">
        <v>181</v>
      </c>
      <c r="B40" s="2" t="s">
        <v>39</v>
      </c>
      <c r="C40" s="2" t="s">
        <v>189</v>
      </c>
      <c r="D40" s="2" t="s">
        <v>27</v>
      </c>
      <c r="E40" s="2" t="s">
        <v>28</v>
      </c>
      <c r="F40" s="4">
        <v>13846114.4528</v>
      </c>
      <c r="G40" s="5">
        <f t="shared" si="1"/>
        <v>9.8323710454528701E-3</v>
      </c>
      <c r="H40" s="5" t="s">
        <v>29</v>
      </c>
      <c r="I40" s="5">
        <v>5.8999999999999997E-2</v>
      </c>
      <c r="J40" s="6">
        <v>46757</v>
      </c>
      <c r="K40" s="23">
        <v>1.1721953822905489</v>
      </c>
      <c r="L40" s="23" t="s">
        <v>30</v>
      </c>
      <c r="M40" s="8">
        <v>1.53</v>
      </c>
      <c r="N40" s="8">
        <v>0.65359477124183007</v>
      </c>
      <c r="O40" s="8">
        <v>1</v>
      </c>
      <c r="P40" s="9" t="s">
        <v>102</v>
      </c>
      <c r="Q40" s="33"/>
    </row>
    <row r="41" spans="1:17" ht="12.75" customHeight="1" x14ac:dyDescent="0.25">
      <c r="A41" s="2" t="s">
        <v>135</v>
      </c>
      <c r="B41" s="2" t="s">
        <v>36</v>
      </c>
      <c r="C41" s="2" t="s">
        <v>137</v>
      </c>
      <c r="D41" s="2" t="s">
        <v>65</v>
      </c>
      <c r="E41" s="2" t="s">
        <v>28</v>
      </c>
      <c r="F41" s="4">
        <v>12439174.6888</v>
      </c>
      <c r="G41" s="5">
        <f t="shared" si="1"/>
        <v>8.8332782064179868E-3</v>
      </c>
      <c r="H41" s="5" t="s">
        <v>29</v>
      </c>
      <c r="I41" s="5">
        <v>3.5000000000000003E-2</v>
      </c>
      <c r="J41" s="6">
        <v>47816</v>
      </c>
      <c r="K41" s="23">
        <v>2.1182544209024985</v>
      </c>
      <c r="L41" s="23" t="s">
        <v>30</v>
      </c>
      <c r="M41" s="8">
        <v>2.04</v>
      </c>
      <c r="N41" s="8">
        <v>0.49019607843137253</v>
      </c>
      <c r="O41" s="8">
        <v>1</v>
      </c>
      <c r="P41" s="9" t="s">
        <v>102</v>
      </c>
      <c r="Q41" s="33"/>
    </row>
    <row r="42" spans="1:17" ht="12.75" customHeight="1" x14ac:dyDescent="0.25">
      <c r="A42" s="2" t="s">
        <v>109</v>
      </c>
      <c r="B42" s="2" t="s">
        <v>52</v>
      </c>
      <c r="C42" s="2" t="s">
        <v>70</v>
      </c>
      <c r="D42" s="2" t="s">
        <v>27</v>
      </c>
      <c r="E42" s="2" t="s">
        <v>28</v>
      </c>
      <c r="F42" s="4">
        <v>12019617.156300001</v>
      </c>
      <c r="G42" s="5">
        <f t="shared" si="1"/>
        <v>8.535342973503569E-3</v>
      </c>
      <c r="H42" s="5" t="s">
        <v>29</v>
      </c>
      <c r="I42" s="5">
        <v>0.04</v>
      </c>
      <c r="J42" s="6">
        <v>46139</v>
      </c>
      <c r="K42" s="23">
        <v>0.7</v>
      </c>
      <c r="L42" s="23" t="s">
        <v>30</v>
      </c>
      <c r="M42" s="8">
        <v>2.35</v>
      </c>
      <c r="N42" s="8">
        <v>0.42553191489361702</v>
      </c>
      <c r="O42" s="8">
        <v>0.38775510204081631</v>
      </c>
      <c r="P42" s="9" t="s">
        <v>16</v>
      </c>
      <c r="Q42" s="33"/>
    </row>
    <row r="43" spans="1:17" ht="12.75" customHeight="1" x14ac:dyDescent="0.25">
      <c r="A43" s="2" t="s">
        <v>183</v>
      </c>
      <c r="B43" s="2" t="s">
        <v>39</v>
      </c>
      <c r="C43" s="2" t="s">
        <v>191</v>
      </c>
      <c r="D43" s="2" t="s">
        <v>27</v>
      </c>
      <c r="E43" s="2" t="s">
        <v>28</v>
      </c>
      <c r="F43" s="4">
        <v>11507742.657500001</v>
      </c>
      <c r="G43" s="5">
        <f t="shared" si="1"/>
        <v>8.1718518281671936E-3</v>
      </c>
      <c r="H43" s="5" t="s">
        <v>29</v>
      </c>
      <c r="I43" s="5">
        <v>4.2200000000000001E-2</v>
      </c>
      <c r="J43" s="6">
        <v>45996</v>
      </c>
      <c r="K43" s="23">
        <v>0.99492603674782865</v>
      </c>
      <c r="L43" s="23" t="s">
        <v>30</v>
      </c>
      <c r="M43" s="8">
        <v>1.1753553266397185</v>
      </c>
      <c r="N43" s="8">
        <v>0.85080654108145271</v>
      </c>
      <c r="O43" s="8">
        <v>0.94858333333333333</v>
      </c>
      <c r="P43" s="9" t="s">
        <v>16</v>
      </c>
      <c r="Q43" s="33"/>
    </row>
    <row r="44" spans="1:17" ht="12.75" customHeight="1" x14ac:dyDescent="0.25">
      <c r="A44" s="2" t="s">
        <v>41</v>
      </c>
      <c r="B44" s="2" t="s">
        <v>39</v>
      </c>
      <c r="C44" s="2" t="s">
        <v>42</v>
      </c>
      <c r="D44" s="2" t="s">
        <v>27</v>
      </c>
      <c r="E44" s="2" t="s">
        <v>28</v>
      </c>
      <c r="F44" s="4">
        <v>11429868.2653</v>
      </c>
      <c r="G44" s="5">
        <f t="shared" si="1"/>
        <v>8.1165518433476483E-3</v>
      </c>
      <c r="H44" s="5" t="s">
        <v>29</v>
      </c>
      <c r="I44" s="5">
        <v>0.04</v>
      </c>
      <c r="J44" s="6">
        <v>46086</v>
      </c>
      <c r="K44" s="23">
        <v>0.71241937214191542</v>
      </c>
      <c r="L44" s="23" t="s">
        <v>30</v>
      </c>
      <c r="M44" s="8">
        <v>2</v>
      </c>
      <c r="N44" s="8">
        <v>0.5</v>
      </c>
      <c r="O44" s="8">
        <v>1</v>
      </c>
      <c r="P44" s="9" t="s">
        <v>17</v>
      </c>
      <c r="Q44" s="33"/>
    </row>
    <row r="45" spans="1:17" ht="12.75" customHeight="1" x14ac:dyDescent="0.25">
      <c r="A45" s="2" t="s">
        <v>158</v>
      </c>
      <c r="B45" s="2" t="s">
        <v>39</v>
      </c>
      <c r="C45" s="2" t="s">
        <v>144</v>
      </c>
      <c r="D45" s="2" t="s">
        <v>27</v>
      </c>
      <c r="E45" s="2" t="s">
        <v>28</v>
      </c>
      <c r="F45" s="4">
        <v>10622734.683599999</v>
      </c>
      <c r="G45" s="5">
        <f t="shared" si="1"/>
        <v>7.5433919951048145E-3</v>
      </c>
      <c r="H45" s="5" t="s">
        <v>29</v>
      </c>
      <c r="I45" s="5">
        <v>0.05</v>
      </c>
      <c r="J45" s="6">
        <v>46512</v>
      </c>
      <c r="K45" s="23">
        <v>1.6224911239515836</v>
      </c>
      <c r="L45" s="23" t="s">
        <v>30</v>
      </c>
      <c r="M45" s="8">
        <v>1.5727231536021749</v>
      </c>
      <c r="N45" s="8">
        <v>0.6358398156150965</v>
      </c>
      <c r="O45" s="8">
        <v>1</v>
      </c>
      <c r="P45" s="9" t="s">
        <v>102</v>
      </c>
      <c r="Q45" s="33"/>
    </row>
    <row r="46" spans="1:17" ht="12.75" customHeight="1" x14ac:dyDescent="0.25">
      <c r="A46" s="2" t="s">
        <v>184</v>
      </c>
      <c r="B46" s="2" t="s">
        <v>39</v>
      </c>
      <c r="C46" s="2" t="s">
        <v>192</v>
      </c>
      <c r="D46" s="2" t="s">
        <v>27</v>
      </c>
      <c r="E46" s="2" t="s">
        <v>28</v>
      </c>
      <c r="F46" s="4">
        <v>10576034.4932</v>
      </c>
      <c r="G46" s="5">
        <f t="shared" si="1"/>
        <v>7.5102293629836251E-3</v>
      </c>
      <c r="H46" s="5" t="s">
        <v>29</v>
      </c>
      <c r="I46" s="5">
        <v>4.3499999999999997E-2</v>
      </c>
      <c r="J46" s="6">
        <v>46790</v>
      </c>
      <c r="K46" s="23">
        <v>2.1168612569499947</v>
      </c>
      <c r="L46" s="23" t="s">
        <v>30</v>
      </c>
      <c r="M46" s="8">
        <v>2.1541861886331226</v>
      </c>
      <c r="N46" s="8">
        <v>0.46421242754068603</v>
      </c>
      <c r="O46" s="8">
        <v>0.20893999999999999</v>
      </c>
      <c r="P46" s="9" t="s">
        <v>102</v>
      </c>
      <c r="Q46" s="33"/>
    </row>
    <row r="47" spans="1:17" ht="12.75" customHeight="1" x14ac:dyDescent="0.25">
      <c r="A47" s="2" t="s">
        <v>49</v>
      </c>
      <c r="B47" s="2" t="s">
        <v>39</v>
      </c>
      <c r="C47" s="2" t="s">
        <v>50</v>
      </c>
      <c r="D47" s="2" t="s">
        <v>27</v>
      </c>
      <c r="E47" s="2" t="s">
        <v>28</v>
      </c>
      <c r="F47" s="4">
        <v>10293965.755899999</v>
      </c>
      <c r="G47" s="5">
        <f t="shared" si="1"/>
        <v>7.3099273580485777E-3</v>
      </c>
      <c r="H47" s="5" t="s">
        <v>29</v>
      </c>
      <c r="I47" s="5">
        <v>5.5E-2</v>
      </c>
      <c r="J47" s="6">
        <v>46625</v>
      </c>
      <c r="K47" s="23">
        <v>1.8460980446738198</v>
      </c>
      <c r="L47" s="23" t="s">
        <v>30</v>
      </c>
      <c r="M47" s="8">
        <v>1.6617647058823528</v>
      </c>
      <c r="N47" s="8">
        <v>0.60176991150442483</v>
      </c>
      <c r="O47" s="8">
        <v>1</v>
      </c>
      <c r="P47" s="9" t="s">
        <v>16</v>
      </c>
      <c r="Q47" s="33"/>
    </row>
    <row r="48" spans="1:17" ht="12.75" customHeight="1" x14ac:dyDescent="0.25">
      <c r="A48" s="2" t="s">
        <v>153</v>
      </c>
      <c r="B48" s="2" t="s">
        <v>39</v>
      </c>
      <c r="C48" s="2" t="s">
        <v>155</v>
      </c>
      <c r="D48" s="2" t="s">
        <v>65</v>
      </c>
      <c r="E48" s="2" t="s">
        <v>28</v>
      </c>
      <c r="F48" s="4">
        <v>10135210.449200001</v>
      </c>
      <c r="G48" s="5">
        <f t="shared" si="1"/>
        <v>7.197192403687905E-3</v>
      </c>
      <c r="H48" s="5" t="s">
        <v>29</v>
      </c>
      <c r="I48" s="5">
        <v>4.2999999999999997E-2</v>
      </c>
      <c r="J48" s="6">
        <v>46483</v>
      </c>
      <c r="K48" s="23">
        <v>1.5543985174152892</v>
      </c>
      <c r="L48" s="23" t="s">
        <v>30</v>
      </c>
      <c r="M48" s="8">
        <v>1.87</v>
      </c>
      <c r="N48" s="8">
        <v>0.53475935828876997</v>
      </c>
      <c r="O48" s="8">
        <v>1</v>
      </c>
      <c r="P48" s="9" t="s">
        <v>16</v>
      </c>
      <c r="Q48" s="33"/>
    </row>
    <row r="49" spans="1:17" ht="12.75" customHeight="1" x14ac:dyDescent="0.25">
      <c r="A49" s="2" t="s">
        <v>152</v>
      </c>
      <c r="B49" s="2" t="s">
        <v>39</v>
      </c>
      <c r="C49" s="2" t="s">
        <v>154</v>
      </c>
      <c r="D49" s="2" t="s">
        <v>65</v>
      </c>
      <c r="E49" s="2" t="s">
        <v>28</v>
      </c>
      <c r="F49" s="4">
        <v>10103568.844599999</v>
      </c>
      <c r="G49" s="5">
        <f t="shared" si="1"/>
        <v>7.1747231399849889E-3</v>
      </c>
      <c r="H49" s="5" t="s">
        <v>29</v>
      </c>
      <c r="I49" s="5">
        <v>4.3999999999999997E-2</v>
      </c>
      <c r="J49" s="6">
        <v>46513</v>
      </c>
      <c r="K49" s="23">
        <v>1.5700817872631967</v>
      </c>
      <c r="L49" s="23" t="s">
        <v>30</v>
      </c>
      <c r="M49" s="8">
        <v>1.87</v>
      </c>
      <c r="N49" s="8">
        <v>0.53475935828876997</v>
      </c>
      <c r="O49" s="8">
        <v>1</v>
      </c>
      <c r="P49" s="9" t="s">
        <v>16</v>
      </c>
      <c r="Q49" s="33"/>
    </row>
    <row r="50" spans="1:17" ht="12.75" customHeight="1" x14ac:dyDescent="0.25">
      <c r="A50" s="2" t="s">
        <v>173</v>
      </c>
      <c r="B50" s="2" t="s">
        <v>39</v>
      </c>
      <c r="C50" s="2" t="s">
        <v>176</v>
      </c>
      <c r="D50" s="2" t="s">
        <v>96</v>
      </c>
      <c r="E50" s="2" t="s">
        <v>28</v>
      </c>
      <c r="F50" s="4">
        <v>10066531.6653</v>
      </c>
      <c r="G50" s="5">
        <f t="shared" si="1"/>
        <v>7.1484223831484086E-3</v>
      </c>
      <c r="H50" s="5" t="s">
        <v>29</v>
      </c>
      <c r="I50" s="5">
        <v>4.3499999999999997E-2</v>
      </c>
      <c r="J50" s="6">
        <v>47738</v>
      </c>
      <c r="K50" s="23">
        <v>2.5318512354229199</v>
      </c>
      <c r="L50" s="23" t="s">
        <v>30</v>
      </c>
      <c r="M50" s="8">
        <v>2.7488999999999999</v>
      </c>
      <c r="N50" s="8">
        <v>0.36378187638691839</v>
      </c>
      <c r="O50" s="8">
        <v>1</v>
      </c>
      <c r="P50" s="9" t="s">
        <v>102</v>
      </c>
      <c r="Q50" s="33"/>
    </row>
    <row r="51" spans="1:17" ht="12.75" customHeight="1" x14ac:dyDescent="0.25">
      <c r="A51" s="2" t="s">
        <v>66</v>
      </c>
      <c r="B51" s="2" t="s">
        <v>39</v>
      </c>
      <c r="C51" s="2" t="s">
        <v>67</v>
      </c>
      <c r="D51" s="2" t="s">
        <v>27</v>
      </c>
      <c r="E51" s="2" t="s">
        <v>28</v>
      </c>
      <c r="F51" s="4">
        <v>8317532.7246000003</v>
      </c>
      <c r="G51" s="5">
        <f t="shared" si="1"/>
        <v>5.9064272659125512E-3</v>
      </c>
      <c r="H51" s="5" t="s">
        <v>29</v>
      </c>
      <c r="I51" s="5">
        <v>0.05</v>
      </c>
      <c r="J51" s="6">
        <v>46688</v>
      </c>
      <c r="K51" s="23">
        <v>1.9716592438191856</v>
      </c>
      <c r="L51" s="23" t="s">
        <v>30</v>
      </c>
      <c r="M51" s="8">
        <v>2.0299999999999998</v>
      </c>
      <c r="N51" s="8">
        <v>0.49261083743842371</v>
      </c>
      <c r="O51" s="8">
        <v>1</v>
      </c>
      <c r="P51" s="9" t="s">
        <v>16</v>
      </c>
      <c r="Q51" s="33"/>
    </row>
    <row r="52" spans="1:17" ht="12.75" customHeight="1" x14ac:dyDescent="0.25">
      <c r="A52" s="2" t="s">
        <v>146</v>
      </c>
      <c r="B52" s="2" t="s">
        <v>25</v>
      </c>
      <c r="C52" s="2" t="s">
        <v>141</v>
      </c>
      <c r="D52" s="2" t="s">
        <v>147</v>
      </c>
      <c r="E52" s="2" t="s">
        <v>28</v>
      </c>
      <c r="F52" s="4">
        <v>7471384.2388000004</v>
      </c>
      <c r="G52" s="5">
        <f t="shared" si="1"/>
        <v>5.3055622434331736E-3</v>
      </c>
      <c r="H52" s="5" t="s">
        <v>29</v>
      </c>
      <c r="I52" s="5">
        <v>5.5E-2</v>
      </c>
      <c r="J52" s="6">
        <v>47115</v>
      </c>
      <c r="K52" s="23">
        <v>2.6499784393733399</v>
      </c>
      <c r="L52" s="23" t="s">
        <v>30</v>
      </c>
      <c r="M52" s="8">
        <v>1.4916903121199836</v>
      </c>
      <c r="N52" s="8">
        <v>0.67038043478260878</v>
      </c>
      <c r="O52" s="8">
        <v>1</v>
      </c>
      <c r="P52" s="9" t="s">
        <v>102</v>
      </c>
      <c r="Q52" s="33"/>
    </row>
    <row r="53" spans="1:17" ht="12.75" customHeight="1" x14ac:dyDescent="0.25">
      <c r="A53" s="2" t="s">
        <v>90</v>
      </c>
      <c r="B53" s="2" t="s">
        <v>36</v>
      </c>
      <c r="C53" s="2" t="s">
        <v>91</v>
      </c>
      <c r="D53" s="2" t="s">
        <v>147</v>
      </c>
      <c r="E53" s="2" t="s">
        <v>28</v>
      </c>
      <c r="F53" s="4">
        <v>7465076.2264999999</v>
      </c>
      <c r="G53" s="5">
        <f t="shared" si="1"/>
        <v>5.3010828122032564E-3</v>
      </c>
      <c r="H53" s="5" t="s">
        <v>29</v>
      </c>
      <c r="I53" s="5">
        <v>4.4999999999999998E-2</v>
      </c>
      <c r="J53" s="6">
        <v>46422</v>
      </c>
      <c r="K53" s="23">
        <v>0.76968421586392244</v>
      </c>
      <c r="L53" s="23" t="s">
        <v>30</v>
      </c>
      <c r="M53" s="8">
        <v>1.66</v>
      </c>
      <c r="N53" s="8">
        <v>0.60240963855421692</v>
      </c>
      <c r="O53" s="8">
        <v>1</v>
      </c>
      <c r="P53" s="9" t="s">
        <v>16</v>
      </c>
      <c r="Q53" s="33"/>
    </row>
    <row r="54" spans="1:17" ht="12.75" customHeight="1" x14ac:dyDescent="0.25">
      <c r="A54" s="2" t="s">
        <v>174</v>
      </c>
      <c r="B54" s="2" t="s">
        <v>39</v>
      </c>
      <c r="C54" s="2" t="s">
        <v>170</v>
      </c>
      <c r="D54" s="2" t="s">
        <v>27</v>
      </c>
      <c r="E54" s="2" t="s">
        <v>28</v>
      </c>
      <c r="F54" s="4">
        <v>5073432.2790999999</v>
      </c>
      <c r="G54" s="5">
        <f t="shared" si="1"/>
        <v>3.6027340964237915E-3</v>
      </c>
      <c r="H54" s="5" t="s">
        <v>29</v>
      </c>
      <c r="I54" s="5">
        <v>0.06</v>
      </c>
      <c r="J54" s="6" t="s">
        <v>175</v>
      </c>
      <c r="K54" s="23">
        <v>9.0325827413357471E-2</v>
      </c>
      <c r="L54" s="23" t="s">
        <v>30</v>
      </c>
      <c r="M54" s="8">
        <v>1.230675414963327</v>
      </c>
      <c r="N54" s="8">
        <v>0.81256193781184705</v>
      </c>
      <c r="O54" s="8">
        <v>1</v>
      </c>
      <c r="P54" s="9" t="s">
        <v>102</v>
      </c>
      <c r="Q54" s="33"/>
    </row>
    <row r="55" spans="1:17" ht="12.75" customHeight="1" x14ac:dyDescent="0.25">
      <c r="A55" s="2" t="s">
        <v>114</v>
      </c>
      <c r="B55" s="2" t="s">
        <v>39</v>
      </c>
      <c r="C55" s="2" t="s">
        <v>111</v>
      </c>
      <c r="D55" s="2" t="s">
        <v>65</v>
      </c>
      <c r="E55" s="2" t="s">
        <v>28</v>
      </c>
      <c r="F55" s="4">
        <v>4744453.7286999999</v>
      </c>
      <c r="G55" s="5">
        <f t="shared" si="1"/>
        <v>3.3691206025765049E-3</v>
      </c>
      <c r="H55" s="5" t="s">
        <v>29</v>
      </c>
      <c r="I55" s="5">
        <v>4.9000000000000002E-2</v>
      </c>
      <c r="J55" s="6">
        <v>46870</v>
      </c>
      <c r="K55" s="23">
        <v>2.2559899400731265</v>
      </c>
      <c r="L55" s="23" t="s">
        <v>30</v>
      </c>
      <c r="M55" s="8">
        <v>2</v>
      </c>
      <c r="N55" s="8">
        <v>0.5</v>
      </c>
      <c r="O55" s="8">
        <v>1</v>
      </c>
      <c r="P55" s="9" t="s">
        <v>102</v>
      </c>
      <c r="Q55" s="33"/>
    </row>
    <row r="56" spans="1:17" ht="12.75" customHeight="1" x14ac:dyDescent="0.25">
      <c r="A56" s="2" t="s">
        <v>82</v>
      </c>
      <c r="B56" s="2" t="s">
        <v>83</v>
      </c>
      <c r="C56" s="2" t="s">
        <v>84</v>
      </c>
      <c r="D56" s="2" t="s">
        <v>27</v>
      </c>
      <c r="E56" s="2" t="s">
        <v>28</v>
      </c>
      <c r="F56" s="4">
        <v>4736086.3047000002</v>
      </c>
      <c r="G56" s="5">
        <f t="shared" si="1"/>
        <v>3.3631787466325085E-3</v>
      </c>
      <c r="H56" s="5" t="s">
        <v>29</v>
      </c>
      <c r="I56" s="5">
        <v>1.7000000000000001E-2</v>
      </c>
      <c r="J56" s="6">
        <v>47164</v>
      </c>
      <c r="K56" s="23">
        <v>1.9</v>
      </c>
      <c r="L56" s="23" t="s">
        <v>30</v>
      </c>
      <c r="M56" s="8">
        <v>1.1391904323827047</v>
      </c>
      <c r="N56" s="8">
        <v>0.87781636114027295</v>
      </c>
      <c r="O56" s="8">
        <v>0.15735454545454544</v>
      </c>
      <c r="P56" s="9" t="s">
        <v>16</v>
      </c>
      <c r="Q56" s="33"/>
    </row>
    <row r="57" spans="1:17" ht="12.75" customHeight="1" x14ac:dyDescent="0.25">
      <c r="A57" s="2" t="s">
        <v>214</v>
      </c>
      <c r="B57" s="2" t="s">
        <v>39</v>
      </c>
      <c r="C57" s="2" t="s">
        <v>215</v>
      </c>
      <c r="D57" s="2" t="s">
        <v>27</v>
      </c>
      <c r="E57" s="2" t="s">
        <v>28</v>
      </c>
      <c r="F57" s="4">
        <v>4072951.4446999999</v>
      </c>
      <c r="G57" s="5">
        <f t="shared" si="1"/>
        <v>2.8922749404476683E-3</v>
      </c>
      <c r="H57" s="5" t="s">
        <v>29</v>
      </c>
      <c r="I57" s="5">
        <v>0.06</v>
      </c>
      <c r="J57" s="6">
        <v>46176</v>
      </c>
      <c r="K57" s="23">
        <v>0.90916583768429771</v>
      </c>
      <c r="L57" s="23" t="s">
        <v>30</v>
      </c>
      <c r="M57" s="8">
        <v>1.230675414963327</v>
      </c>
      <c r="N57" s="8">
        <v>0.81256193781184705</v>
      </c>
      <c r="O57" s="8">
        <v>0.5734285714285714</v>
      </c>
      <c r="P57" s="9" t="s">
        <v>102</v>
      </c>
      <c r="Q57" s="33"/>
    </row>
    <row r="58" spans="1:17" ht="12.75" customHeight="1" x14ac:dyDescent="0.25">
      <c r="A58" s="2" t="s">
        <v>185</v>
      </c>
      <c r="B58" s="2" t="s">
        <v>39</v>
      </c>
      <c r="C58" s="2" t="s">
        <v>193</v>
      </c>
      <c r="D58" s="2" t="s">
        <v>27</v>
      </c>
      <c r="E58" s="2" t="s">
        <v>28</v>
      </c>
      <c r="F58" s="4">
        <v>3114339.773</v>
      </c>
      <c r="G58" s="5">
        <f t="shared" si="1"/>
        <v>2.211547818280177E-3</v>
      </c>
      <c r="H58" s="5" t="s">
        <v>29</v>
      </c>
      <c r="I58" s="5">
        <v>5.8000000000000003E-2</v>
      </c>
      <c r="J58" s="6">
        <v>46787</v>
      </c>
      <c r="K58" s="23">
        <v>2.0794621887258615</v>
      </c>
      <c r="L58" s="23" t="s">
        <v>30</v>
      </c>
      <c r="M58" s="8">
        <v>2.1925619834710743</v>
      </c>
      <c r="N58" s="8">
        <v>0.4560874481718809</v>
      </c>
      <c r="O58" s="8">
        <v>0.19347524877188563</v>
      </c>
      <c r="P58" s="9" t="s">
        <v>102</v>
      </c>
      <c r="Q58" s="33"/>
    </row>
    <row r="59" spans="1:17" ht="12.75" customHeight="1" x14ac:dyDescent="0.25">
      <c r="A59" s="2" t="s">
        <v>85</v>
      </c>
      <c r="B59" s="2" t="s">
        <v>39</v>
      </c>
      <c r="C59" s="2" t="s">
        <v>86</v>
      </c>
      <c r="D59" s="2" t="s">
        <v>27</v>
      </c>
      <c r="E59" s="2" t="s">
        <v>28</v>
      </c>
      <c r="F59" s="4">
        <v>2609690.8829999999</v>
      </c>
      <c r="G59" s="5">
        <f t="shared" si="1"/>
        <v>1.8531877056962077E-3</v>
      </c>
      <c r="H59" s="5" t="s">
        <v>29</v>
      </c>
      <c r="I59" s="5">
        <v>0.06</v>
      </c>
      <c r="J59" s="6">
        <v>46688</v>
      </c>
      <c r="K59" s="23">
        <v>1.9516097165064519</v>
      </c>
      <c r="L59" s="23" t="s">
        <v>30</v>
      </c>
      <c r="M59" s="8">
        <v>3.8243801652892557</v>
      </c>
      <c r="N59" s="8">
        <v>0.26148028092922748</v>
      </c>
      <c r="O59" s="8">
        <v>1</v>
      </c>
      <c r="P59" s="9" t="s">
        <v>16</v>
      </c>
      <c r="Q59" s="33"/>
    </row>
    <row r="60" spans="1:17" ht="12.75" customHeight="1" x14ac:dyDescent="0.25">
      <c r="A60" s="2" t="s">
        <v>92</v>
      </c>
      <c r="B60" s="2" t="s">
        <v>83</v>
      </c>
      <c r="C60" s="2" t="s">
        <v>93</v>
      </c>
      <c r="D60" s="2" t="s">
        <v>27</v>
      </c>
      <c r="E60" s="2" t="s">
        <v>28</v>
      </c>
      <c r="F60" s="4">
        <v>2535420.8725999999</v>
      </c>
      <c r="G60" s="5">
        <f t="shared" si="1"/>
        <v>1.8004472562154676E-3</v>
      </c>
      <c r="H60" s="5" t="s">
        <v>29</v>
      </c>
      <c r="I60" s="5">
        <v>0.02</v>
      </c>
      <c r="J60" s="6">
        <v>46860</v>
      </c>
      <c r="K60" s="23">
        <v>1</v>
      </c>
      <c r="L60" s="23" t="s">
        <v>30</v>
      </c>
      <c r="M60" s="8">
        <v>1.555768310196266</v>
      </c>
      <c r="N60" s="8">
        <v>0.64276923076923076</v>
      </c>
      <c r="O60" s="8">
        <v>0.12887499999999999</v>
      </c>
      <c r="P60" s="9" t="s">
        <v>16</v>
      </c>
      <c r="Q60" s="33"/>
    </row>
    <row r="61" spans="1:17" ht="12.75" customHeight="1" x14ac:dyDescent="0.25">
      <c r="A61" s="2" t="s">
        <v>80</v>
      </c>
      <c r="B61" s="2" t="s">
        <v>25</v>
      </c>
      <c r="C61" s="2" t="s">
        <v>81</v>
      </c>
      <c r="D61" s="2" t="s">
        <v>27</v>
      </c>
      <c r="E61" s="2" t="s">
        <v>28</v>
      </c>
      <c r="F61" s="4">
        <v>2477348.9240999999</v>
      </c>
      <c r="G61" s="5">
        <f t="shared" si="1"/>
        <v>1.7592093373082639E-3</v>
      </c>
      <c r="H61" s="5" t="s">
        <v>29</v>
      </c>
      <c r="I61" s="5">
        <v>4.4999999999999998E-2</v>
      </c>
      <c r="J61" s="6">
        <v>46717</v>
      </c>
      <c r="K61" s="23">
        <v>1.1364959891210165</v>
      </c>
      <c r="L61" s="23" t="s">
        <v>30</v>
      </c>
      <c r="M61" s="8">
        <v>1.4</v>
      </c>
      <c r="N61" s="8">
        <v>0.7142857142857143</v>
      </c>
      <c r="O61" s="8">
        <v>0.67061176470588235</v>
      </c>
      <c r="P61" s="9" t="s">
        <v>16</v>
      </c>
      <c r="Q61" s="33"/>
    </row>
    <row r="62" spans="1:17" ht="12.75" customHeight="1" x14ac:dyDescent="0.25">
      <c r="A62" s="2" t="s">
        <v>78</v>
      </c>
      <c r="B62" s="2" t="s">
        <v>25</v>
      </c>
      <c r="C62" s="2" t="s">
        <v>79</v>
      </c>
      <c r="D62" s="2" t="s">
        <v>27</v>
      </c>
      <c r="E62" s="2" t="s">
        <v>28</v>
      </c>
      <c r="F62" s="4">
        <v>2477346.6606999999</v>
      </c>
      <c r="G62" s="5">
        <f t="shared" si="1"/>
        <v>1.7592077300278457E-3</v>
      </c>
      <c r="H62" s="5" t="s">
        <v>29</v>
      </c>
      <c r="I62" s="5">
        <v>4.4999999999999998E-2</v>
      </c>
      <c r="J62" s="6">
        <v>46717</v>
      </c>
      <c r="K62" s="23">
        <v>1.1364959891210165</v>
      </c>
      <c r="L62" s="23" t="s">
        <v>30</v>
      </c>
      <c r="M62" s="8">
        <v>1.4</v>
      </c>
      <c r="N62" s="8">
        <v>0.7142857142857143</v>
      </c>
      <c r="O62" s="8">
        <v>0.67061176470588235</v>
      </c>
      <c r="P62" s="9" t="s">
        <v>16</v>
      </c>
      <c r="Q62" s="33"/>
    </row>
    <row r="63" spans="1:17" ht="12.75" customHeight="1" x14ac:dyDescent="0.25">
      <c r="A63" s="2" t="s">
        <v>99</v>
      </c>
      <c r="B63" s="2" t="s">
        <v>33</v>
      </c>
      <c r="C63" s="2" t="s">
        <v>100</v>
      </c>
      <c r="D63" s="2" t="s">
        <v>89</v>
      </c>
      <c r="E63" s="2" t="s">
        <v>28</v>
      </c>
      <c r="F63" s="4">
        <v>2186367.3557000002</v>
      </c>
      <c r="G63" s="5">
        <f t="shared" si="1"/>
        <v>1.5525781731900116E-3</v>
      </c>
      <c r="H63" s="5" t="s">
        <v>29</v>
      </c>
      <c r="I63" s="5">
        <v>1.2500000000000001E-2</v>
      </c>
      <c r="J63" s="6">
        <v>47471</v>
      </c>
      <c r="K63" s="23">
        <v>1.8</v>
      </c>
      <c r="L63" s="23" t="s">
        <v>30</v>
      </c>
      <c r="M63" s="8">
        <v>8.220797435383691</v>
      </c>
      <c r="N63" s="8">
        <v>0.12164270046307579</v>
      </c>
      <c r="O63" s="8">
        <v>4.507042253521127E-2</v>
      </c>
      <c r="P63" s="9" t="s">
        <v>16</v>
      </c>
      <c r="Q63" s="33"/>
    </row>
    <row r="64" spans="1:17" ht="12.75" customHeight="1" x14ac:dyDescent="0.25">
      <c r="A64" s="2" t="s">
        <v>198</v>
      </c>
      <c r="B64" s="2" t="s">
        <v>39</v>
      </c>
      <c r="C64" s="2" t="s">
        <v>201</v>
      </c>
      <c r="D64" s="2" t="s">
        <v>27</v>
      </c>
      <c r="E64" s="2" t="s">
        <v>28</v>
      </c>
      <c r="F64" s="4">
        <v>1154318.7764999999</v>
      </c>
      <c r="G64" s="5">
        <f t="shared" si="1"/>
        <v>8.1970220266278505E-4</v>
      </c>
      <c r="H64" s="5" t="s">
        <v>29</v>
      </c>
      <c r="I64" s="5">
        <v>4.2500000000000003E-2</v>
      </c>
      <c r="J64" s="6">
        <v>46968</v>
      </c>
      <c r="K64" s="23">
        <v>2.4050774565770032</v>
      </c>
      <c r="L64" s="23" t="s">
        <v>30</v>
      </c>
      <c r="M64" s="8">
        <v>1.9</v>
      </c>
      <c r="N64" s="8">
        <v>0.52631578947368418</v>
      </c>
      <c r="O64" s="8">
        <v>2.2392156862745097E-2</v>
      </c>
      <c r="P64" s="9" t="s">
        <v>102</v>
      </c>
      <c r="Q64" s="33"/>
    </row>
    <row r="65" spans="1:22" ht="12.75" customHeight="1" x14ac:dyDescent="0.25">
      <c r="A65" s="2"/>
      <c r="B65" s="2"/>
      <c r="C65" s="2"/>
      <c r="D65" s="2"/>
      <c r="E65" s="2"/>
      <c r="F65" s="4"/>
      <c r="G65" s="5"/>
      <c r="H65" s="5"/>
      <c r="I65" s="5"/>
      <c r="J65" s="6"/>
      <c r="K65" s="23"/>
      <c r="L65" s="23"/>
      <c r="M65" s="8"/>
      <c r="N65" s="8"/>
      <c r="O65" s="8"/>
      <c r="P65" s="9"/>
      <c r="Q65" s="33"/>
    </row>
    <row r="66" spans="1:22" ht="12.75" customHeight="1" x14ac:dyDescent="0.25">
      <c r="A66" s="2"/>
      <c r="B66" s="2"/>
      <c r="C66" s="26"/>
      <c r="D66" s="40"/>
      <c r="E66" s="11"/>
      <c r="F66" s="4"/>
      <c r="G66" s="5"/>
      <c r="H66" s="5"/>
      <c r="I66" s="5"/>
      <c r="J66" s="6"/>
      <c r="K66" s="23"/>
      <c r="L66" s="7"/>
      <c r="M66" s="8"/>
      <c r="N66" s="8"/>
      <c r="O66" s="8"/>
      <c r="P66" s="9"/>
      <c r="Q66" s="33"/>
    </row>
    <row r="67" spans="1:22" ht="12.75" customHeight="1" x14ac:dyDescent="0.25">
      <c r="A67" s="18" t="s">
        <v>18</v>
      </c>
      <c r="B67" s="10"/>
      <c r="C67" s="11"/>
      <c r="D67" s="41"/>
      <c r="E67" s="3"/>
      <c r="F67" s="35">
        <f>SUM(F6:F66)</f>
        <v>1516915272.8913</v>
      </c>
      <c r="G67" s="36">
        <f>F67/F71</f>
        <v>1.0771883952299361</v>
      </c>
      <c r="H67" s="11"/>
      <c r="I67" s="12"/>
      <c r="J67" s="13"/>
      <c r="K67" s="13"/>
      <c r="L67" s="14"/>
      <c r="M67" s="20"/>
      <c r="N67" s="20"/>
      <c r="P67" s="41"/>
      <c r="Q67" s="33"/>
    </row>
    <row r="68" spans="1:22" x14ac:dyDescent="0.25">
      <c r="A68" s="2" t="s">
        <v>19</v>
      </c>
      <c r="B68" s="2"/>
      <c r="C68" s="3"/>
      <c r="D68" s="40"/>
      <c r="E68" s="3"/>
      <c r="F68" s="45">
        <v>44169907.253700003</v>
      </c>
      <c r="G68" s="5"/>
      <c r="H68" s="3"/>
      <c r="I68" s="3"/>
      <c r="J68" s="4"/>
      <c r="K68" s="13"/>
      <c r="L68" s="41"/>
      <c r="M68" s="41"/>
      <c r="N68" s="41"/>
      <c r="O68" s="41"/>
      <c r="P68" s="40"/>
    </row>
    <row r="69" spans="1:22" ht="12.75" customHeight="1" x14ac:dyDescent="0.25">
      <c r="A69" s="2" t="s">
        <v>20</v>
      </c>
      <c r="B69" s="2"/>
      <c r="C69" s="3"/>
      <c r="D69" s="40"/>
      <c r="E69" s="16"/>
      <c r="F69" s="45">
        <f>-152868281.1311+344.7</f>
        <v>-152867936.43110001</v>
      </c>
      <c r="G69" s="5"/>
      <c r="H69" s="3"/>
      <c r="I69" s="3"/>
      <c r="J69" s="4"/>
      <c r="K69" s="13"/>
      <c r="L69" s="40"/>
      <c r="M69" s="40"/>
      <c r="N69" s="40"/>
      <c r="O69" s="40"/>
      <c r="P69" s="40"/>
    </row>
    <row r="70" spans="1:22" ht="12.75" customHeight="1" x14ac:dyDescent="0.25">
      <c r="A70" s="2" t="s">
        <v>21</v>
      </c>
      <c r="B70" s="15"/>
      <c r="C70" s="16"/>
      <c r="D70" s="42"/>
      <c r="E70" s="17"/>
      <c r="F70" s="48">
        <f>SUM(F68:F69)</f>
        <v>-108698029.17740001</v>
      </c>
      <c r="G70" s="38">
        <f>F70/F71</f>
        <v>-7.7188395229936271E-2</v>
      </c>
      <c r="H70" s="16"/>
      <c r="I70" s="15"/>
      <c r="J70" s="15"/>
      <c r="K70" s="28"/>
      <c r="L70" s="40"/>
      <c r="M70" s="40"/>
      <c r="N70" s="40"/>
      <c r="O70" s="40"/>
      <c r="P70" s="42"/>
    </row>
    <row r="71" spans="1:22" ht="12.75" customHeight="1" x14ac:dyDescent="0.25">
      <c r="A71" s="18" t="s">
        <v>22</v>
      </c>
      <c r="B71" s="27"/>
      <c r="C71" s="17"/>
      <c r="D71" s="40"/>
      <c r="E71" s="40"/>
      <c r="F71" s="35">
        <f>SUM(F67+F68+F69)</f>
        <v>1408217243.7139001</v>
      </c>
      <c r="G71" s="36">
        <f>F71/$F$71</f>
        <v>1</v>
      </c>
      <c r="H71" s="35"/>
      <c r="I71" s="29"/>
      <c r="J71" s="30" t="s">
        <v>133</v>
      </c>
      <c r="K71" s="47">
        <f>SUMPRODUCT($F$6:$F$64,$K$6:$K$64)/F67</f>
        <v>1.9028372149359396</v>
      </c>
      <c r="L71" s="42"/>
      <c r="M71" s="42"/>
      <c r="N71" s="42"/>
      <c r="O71" s="42"/>
      <c r="P71" s="40"/>
    </row>
    <row r="72" spans="1:22" ht="12.75" customHeight="1" x14ac:dyDescent="0.25">
      <c r="E72" s="39"/>
      <c r="F72" s="35"/>
      <c r="G72" s="36"/>
      <c r="H72" s="35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3" spans="1:22" x14ac:dyDescent="0.25">
      <c r="F73" s="21"/>
      <c r="J73" s="20"/>
      <c r="K73" s="20"/>
      <c r="M73" s="20"/>
      <c r="N73" s="20"/>
    </row>
    <row r="74" spans="1:22" x14ac:dyDescent="0.25">
      <c r="J74" s="20"/>
      <c r="K74" s="20"/>
      <c r="M74" s="20"/>
      <c r="N74" s="20"/>
    </row>
    <row r="76" spans="1:22" x14ac:dyDescent="0.25">
      <c r="F76" s="22"/>
    </row>
    <row r="79" spans="1:22" x14ac:dyDescent="0.25">
      <c r="K79" s="31"/>
    </row>
    <row r="80" spans="1:22" x14ac:dyDescent="0.25">
      <c r="B80" s="24"/>
      <c r="C80" s="25"/>
      <c r="G80" s="21"/>
      <c r="K80" s="31"/>
    </row>
    <row r="81" spans="3:11" x14ac:dyDescent="0.25">
      <c r="C81" s="25"/>
      <c r="G81" s="21"/>
      <c r="K81" s="31"/>
    </row>
    <row r="82" spans="3:11" x14ac:dyDescent="0.25">
      <c r="C82" s="25"/>
      <c r="G82" s="21"/>
      <c r="K82" s="31"/>
    </row>
    <row r="83" spans="3:11" x14ac:dyDescent="0.25">
      <c r="C83" s="25"/>
      <c r="G83" s="21"/>
      <c r="I83" s="32"/>
      <c r="J83" s="31"/>
      <c r="K83" s="31"/>
    </row>
    <row r="84" spans="3:11" x14ac:dyDescent="0.25">
      <c r="C84" s="25"/>
      <c r="G84" s="21"/>
      <c r="I84" s="32"/>
      <c r="J84" s="31"/>
      <c r="K84" s="31"/>
    </row>
    <row r="85" spans="3:11" x14ac:dyDescent="0.25">
      <c r="C85" s="25"/>
      <c r="I85" s="32"/>
      <c r="J85" s="31"/>
      <c r="K85" s="31"/>
    </row>
    <row r="86" spans="3:11" x14ac:dyDescent="0.25">
      <c r="C86" s="25"/>
      <c r="I86" s="32"/>
      <c r="J86" s="31"/>
      <c r="K86" s="31"/>
    </row>
    <row r="87" spans="3:11" x14ac:dyDescent="0.25">
      <c r="C87" s="25"/>
      <c r="I87" s="32"/>
      <c r="J87" s="31"/>
      <c r="K87" s="31"/>
    </row>
    <row r="88" spans="3:11" x14ac:dyDescent="0.25">
      <c r="C88" s="25"/>
      <c r="I88" s="32"/>
      <c r="J88" s="31"/>
      <c r="K88" s="31"/>
    </row>
    <row r="89" spans="3:11" x14ac:dyDescent="0.25">
      <c r="C89" s="25"/>
      <c r="I89" s="32"/>
      <c r="J89" s="31"/>
      <c r="K89" s="31"/>
    </row>
    <row r="90" spans="3:11" x14ac:dyDescent="0.25">
      <c r="C90" s="25"/>
      <c r="I90" s="32"/>
      <c r="J90" s="31"/>
      <c r="K90" s="31"/>
    </row>
    <row r="91" spans="3:11" x14ac:dyDescent="0.25">
      <c r="C91" s="25"/>
      <c r="I91" s="32"/>
      <c r="J91" s="31"/>
      <c r="K91" s="31"/>
    </row>
    <row r="92" spans="3:11" x14ac:dyDescent="0.25">
      <c r="C92" s="25"/>
      <c r="I92" s="32"/>
      <c r="J92" s="31"/>
      <c r="K92" s="31"/>
    </row>
    <row r="93" spans="3:11" x14ac:dyDescent="0.25">
      <c r="C93" s="25"/>
      <c r="H93" s="34"/>
      <c r="I93" s="32"/>
      <c r="J93" s="31"/>
      <c r="K93" s="31"/>
    </row>
    <row r="94" spans="3:11" x14ac:dyDescent="0.25">
      <c r="C94" s="25"/>
      <c r="H94" s="34"/>
      <c r="I94" s="32"/>
      <c r="J94" s="31"/>
      <c r="K94" s="31"/>
    </row>
    <row r="95" spans="3:11" x14ac:dyDescent="0.25">
      <c r="C95" s="25"/>
      <c r="I95" s="32"/>
      <c r="J95" s="31"/>
      <c r="K95" s="31"/>
    </row>
    <row r="96" spans="3:11" x14ac:dyDescent="0.25">
      <c r="C96" s="25"/>
      <c r="I96" s="32"/>
      <c r="J96" s="31"/>
      <c r="K96" s="31"/>
    </row>
    <row r="97" spans="2:11" x14ac:dyDescent="0.25">
      <c r="C97" s="25"/>
      <c r="I97" s="32"/>
      <c r="J97" s="31"/>
      <c r="K97" s="31"/>
    </row>
    <row r="98" spans="2:11" x14ac:dyDescent="0.25">
      <c r="C98" s="25"/>
      <c r="I98" s="32"/>
      <c r="J98" s="31"/>
      <c r="K98" s="31"/>
    </row>
    <row r="99" spans="2:11" x14ac:dyDescent="0.25">
      <c r="C99" s="25"/>
      <c r="I99" s="32"/>
      <c r="J99" s="31"/>
      <c r="K99" s="31"/>
    </row>
    <row r="100" spans="2:11" x14ac:dyDescent="0.25">
      <c r="C100" s="25"/>
      <c r="I100" s="32"/>
      <c r="J100" s="31"/>
      <c r="K100" s="31"/>
    </row>
    <row r="101" spans="2:11" x14ac:dyDescent="0.25">
      <c r="C101" s="25"/>
      <c r="I101" s="32"/>
      <c r="J101" s="31"/>
    </row>
    <row r="102" spans="2:11" x14ac:dyDescent="0.25">
      <c r="C102" s="25"/>
      <c r="I102" s="32"/>
      <c r="J102" s="31"/>
    </row>
    <row r="103" spans="2:11" x14ac:dyDescent="0.25">
      <c r="C103" s="25"/>
      <c r="I103" s="32"/>
      <c r="J103" s="31"/>
    </row>
    <row r="104" spans="2:11" x14ac:dyDescent="0.25">
      <c r="C104" s="25"/>
      <c r="I104" s="32"/>
      <c r="J104" s="31"/>
    </row>
    <row r="105" spans="2:11" x14ac:dyDescent="0.25">
      <c r="C105" s="25"/>
      <c r="I105" s="32"/>
      <c r="J105" s="31"/>
    </row>
    <row r="106" spans="2:11" x14ac:dyDescent="0.25">
      <c r="C106" s="25"/>
      <c r="I106" s="32"/>
      <c r="J106" s="31"/>
    </row>
    <row r="107" spans="2:11" x14ac:dyDescent="0.25">
      <c r="C107" s="25"/>
      <c r="I107" s="32"/>
      <c r="J107" s="31"/>
    </row>
    <row r="108" spans="2:11" x14ac:dyDescent="0.25">
      <c r="B108" s="24"/>
      <c r="C108" s="25"/>
      <c r="I108" s="32"/>
      <c r="J108" s="31"/>
    </row>
    <row r="109" spans="2:11" x14ac:dyDescent="0.25">
      <c r="C109" s="25"/>
      <c r="I109" s="32"/>
      <c r="J109" s="31"/>
    </row>
    <row r="110" spans="2:11" x14ac:dyDescent="0.25">
      <c r="C110" s="25"/>
      <c r="I110" s="32"/>
      <c r="J110" s="31"/>
    </row>
    <row r="111" spans="2:11" x14ac:dyDescent="0.25">
      <c r="C111" s="25"/>
      <c r="I111" s="32"/>
      <c r="J111" s="31"/>
    </row>
    <row r="112" spans="2:11" x14ac:dyDescent="0.25">
      <c r="C112" s="25"/>
      <c r="I112" s="32"/>
      <c r="J112" s="31"/>
    </row>
    <row r="113" spans="2:10" x14ac:dyDescent="0.25">
      <c r="C113" s="25"/>
      <c r="I113" s="32"/>
      <c r="J113" s="31"/>
    </row>
    <row r="114" spans="2:10" x14ac:dyDescent="0.25">
      <c r="C114" s="25"/>
      <c r="I114" s="32"/>
      <c r="J114" s="31"/>
    </row>
    <row r="115" spans="2:10" x14ac:dyDescent="0.25">
      <c r="C115" s="25"/>
      <c r="I115" s="32"/>
      <c r="J115" s="31"/>
    </row>
    <row r="116" spans="2:10" x14ac:dyDescent="0.25">
      <c r="C116" s="25"/>
      <c r="I116" s="32"/>
      <c r="J116" s="31"/>
    </row>
    <row r="117" spans="2:10" x14ac:dyDescent="0.25">
      <c r="C117" s="25"/>
      <c r="I117" s="32"/>
      <c r="J117" s="31"/>
    </row>
    <row r="118" spans="2:10" x14ac:dyDescent="0.25">
      <c r="C118" s="25"/>
      <c r="I118" s="32"/>
      <c r="J118" s="31"/>
    </row>
    <row r="119" spans="2:10" x14ac:dyDescent="0.25">
      <c r="C119" s="25"/>
      <c r="I119" s="32"/>
      <c r="J119" s="31"/>
    </row>
    <row r="120" spans="2:10" x14ac:dyDescent="0.25">
      <c r="C120" s="25"/>
      <c r="H120" s="34"/>
      <c r="I120" s="32"/>
      <c r="J120" s="31"/>
    </row>
    <row r="121" spans="2:10" x14ac:dyDescent="0.25">
      <c r="C121" s="25"/>
      <c r="I121" s="32"/>
      <c r="J121" s="31"/>
    </row>
    <row r="122" spans="2:10" x14ac:dyDescent="0.25">
      <c r="C122" s="25"/>
      <c r="I122" s="32"/>
      <c r="J122" s="31"/>
    </row>
    <row r="123" spans="2:10" x14ac:dyDescent="0.25">
      <c r="B123" s="24"/>
      <c r="C123" s="25"/>
      <c r="I123" s="32"/>
      <c r="J123" s="31"/>
    </row>
    <row r="124" spans="2:10" x14ac:dyDescent="0.25">
      <c r="C124" s="25"/>
      <c r="I124" s="32"/>
      <c r="J124" s="31"/>
    </row>
    <row r="125" spans="2:10" x14ac:dyDescent="0.25">
      <c r="C125" s="25"/>
      <c r="H125" s="34"/>
      <c r="I125" s="32"/>
      <c r="J125" s="31"/>
    </row>
    <row r="126" spans="2:10" x14ac:dyDescent="0.25">
      <c r="I126" s="32"/>
      <c r="J126" s="31"/>
    </row>
    <row r="127" spans="2:10" x14ac:dyDescent="0.25">
      <c r="C127" s="25"/>
      <c r="I127" s="32"/>
      <c r="J127" s="31"/>
    </row>
    <row r="128" spans="2:10" x14ac:dyDescent="0.25">
      <c r="C128" s="25"/>
      <c r="I128" s="32"/>
      <c r="J128" s="31"/>
    </row>
    <row r="129" spans="3:10" x14ac:dyDescent="0.25">
      <c r="I129" s="32"/>
      <c r="J129" s="31"/>
    </row>
    <row r="130" spans="3:10" x14ac:dyDescent="0.25">
      <c r="C130" s="25"/>
      <c r="I130" s="32"/>
      <c r="J130" s="31"/>
    </row>
    <row r="131" spans="3:10" x14ac:dyDescent="0.25">
      <c r="C131" s="25"/>
      <c r="I131" s="32"/>
      <c r="J131" s="31"/>
    </row>
    <row r="132" spans="3:10" x14ac:dyDescent="0.25">
      <c r="I132" s="32"/>
      <c r="J132" s="31"/>
    </row>
    <row r="133" spans="3:10" x14ac:dyDescent="0.25">
      <c r="I133" s="32"/>
    </row>
  </sheetData>
  <mergeCells count="2">
    <mergeCell ref="A1:J1"/>
    <mergeCell ref="A2:J2"/>
  </mergeCells>
  <conditionalFormatting sqref="C1:C4 C6:C1048576">
    <cfRule type="duplicateValues" dxfId="1" priority="1"/>
  </conditionalFormatting>
  <conditionalFormatting sqref="O6:O65">
    <cfRule type="cellIs" dxfId="0" priority="2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E771-9244-4CEA-BAF5-2E9F6868C05D}">
  <dimension ref="A1:I74"/>
  <sheetViews>
    <sheetView workbookViewId="0">
      <pane ySplit="1" topLeftCell="A48" activePane="bottomLeft" state="frozen"/>
      <selection pane="bottomLeft" activeCell="B80" sqref="B79:B80"/>
    </sheetView>
  </sheetViews>
  <sheetFormatPr defaultRowHeight="13.2" x14ac:dyDescent="0.25"/>
  <cols>
    <col min="1" max="1" width="20.109375" customWidth="1"/>
    <col min="2" max="2" width="24.88671875" customWidth="1"/>
    <col min="7" max="7" width="12.88671875" customWidth="1"/>
    <col min="9" max="9" width="20.33203125" customWidth="1"/>
  </cols>
  <sheetData>
    <row r="1" spans="1:9" x14ac:dyDescent="0.25">
      <c r="A1" t="s">
        <v>3</v>
      </c>
      <c r="B1" t="s">
        <v>1</v>
      </c>
      <c r="C1" t="s">
        <v>2</v>
      </c>
      <c r="D1" t="s">
        <v>4</v>
      </c>
      <c r="E1" t="s">
        <v>8</v>
      </c>
      <c r="F1" t="s">
        <v>23</v>
      </c>
      <c r="G1" t="s">
        <v>9</v>
      </c>
      <c r="H1" t="s">
        <v>11</v>
      </c>
      <c r="I1" t="s">
        <v>15</v>
      </c>
    </row>
    <row r="2" spans="1:9" x14ac:dyDescent="0.25">
      <c r="A2" t="s">
        <v>26</v>
      </c>
      <c r="B2" t="s">
        <v>24</v>
      </c>
      <c r="C2" t="s">
        <v>25</v>
      </c>
      <c r="D2" t="s">
        <v>27</v>
      </c>
      <c r="E2" t="s">
        <v>29</v>
      </c>
      <c r="F2" s="43">
        <v>0.03</v>
      </c>
      <c r="G2" s="44">
        <v>46353</v>
      </c>
      <c r="H2" t="s">
        <v>30</v>
      </c>
      <c r="I2" t="s">
        <v>16</v>
      </c>
    </row>
    <row r="3" spans="1:9" x14ac:dyDescent="0.25">
      <c r="A3" t="s">
        <v>32</v>
      </c>
      <c r="B3" t="s">
        <v>31</v>
      </c>
      <c r="C3" t="s">
        <v>25</v>
      </c>
      <c r="D3" t="s">
        <v>27</v>
      </c>
      <c r="E3" t="s">
        <v>29</v>
      </c>
      <c r="F3" s="43">
        <v>0.03</v>
      </c>
      <c r="G3" s="44">
        <v>46545</v>
      </c>
      <c r="H3" t="s">
        <v>30</v>
      </c>
      <c r="I3" t="s">
        <v>16</v>
      </c>
    </row>
    <row r="4" spans="1:9" x14ac:dyDescent="0.25">
      <c r="A4" t="s">
        <v>126</v>
      </c>
      <c r="B4" t="s">
        <v>125</v>
      </c>
      <c r="C4" t="s">
        <v>25</v>
      </c>
      <c r="D4" t="s">
        <v>27</v>
      </c>
      <c r="E4" t="s">
        <v>29</v>
      </c>
      <c r="F4" s="43">
        <v>0.03</v>
      </c>
      <c r="G4" s="44">
        <v>47086</v>
      </c>
      <c r="H4" t="s">
        <v>30</v>
      </c>
      <c r="I4" t="s">
        <v>102</v>
      </c>
    </row>
    <row r="5" spans="1:9" x14ac:dyDescent="0.25">
      <c r="A5" t="s">
        <v>37</v>
      </c>
      <c r="B5" t="s">
        <v>107</v>
      </c>
      <c r="C5" t="s">
        <v>36</v>
      </c>
      <c r="D5" t="s">
        <v>27</v>
      </c>
      <c r="E5" t="s">
        <v>29</v>
      </c>
      <c r="F5" s="43">
        <v>4.7500000000000001E-2</v>
      </c>
      <c r="G5" s="44">
        <v>46353</v>
      </c>
      <c r="H5" t="s">
        <v>30</v>
      </c>
      <c r="I5" t="s">
        <v>16</v>
      </c>
    </row>
    <row r="6" spans="1:9" x14ac:dyDescent="0.25">
      <c r="A6" t="s">
        <v>34</v>
      </c>
      <c r="B6" t="s">
        <v>139</v>
      </c>
      <c r="C6" t="s">
        <v>33</v>
      </c>
      <c r="D6" t="s">
        <v>27</v>
      </c>
      <c r="E6" t="s">
        <v>29</v>
      </c>
      <c r="F6" s="43">
        <v>3.7499999999999999E-2</v>
      </c>
      <c r="G6" s="44">
        <v>46871</v>
      </c>
      <c r="H6" t="s">
        <v>30</v>
      </c>
      <c r="I6" t="s">
        <v>16</v>
      </c>
    </row>
    <row r="7" spans="1:9" x14ac:dyDescent="0.25">
      <c r="A7" t="s">
        <v>42</v>
      </c>
      <c r="B7" t="s">
        <v>41</v>
      </c>
      <c r="C7" t="s">
        <v>39</v>
      </c>
      <c r="D7" t="s">
        <v>27</v>
      </c>
      <c r="E7" t="s">
        <v>29</v>
      </c>
      <c r="F7" s="43">
        <v>0.04</v>
      </c>
      <c r="G7" s="44">
        <v>46086</v>
      </c>
      <c r="H7" t="s">
        <v>30</v>
      </c>
      <c r="I7" t="s">
        <v>17</v>
      </c>
    </row>
    <row r="8" spans="1:9" x14ac:dyDescent="0.25">
      <c r="A8" t="s">
        <v>136</v>
      </c>
      <c r="B8" t="s">
        <v>134</v>
      </c>
      <c r="C8" t="s">
        <v>36</v>
      </c>
      <c r="D8" t="s">
        <v>138</v>
      </c>
      <c r="E8" t="s">
        <v>29</v>
      </c>
      <c r="F8" s="43">
        <v>3.2500000000000001E-2</v>
      </c>
      <c r="G8" s="44">
        <v>50742</v>
      </c>
      <c r="H8" t="s">
        <v>30</v>
      </c>
      <c r="I8" t="s">
        <v>102</v>
      </c>
    </row>
    <row r="9" spans="1:9" x14ac:dyDescent="0.25">
      <c r="A9" t="s">
        <v>112</v>
      </c>
      <c r="B9" t="s">
        <v>116</v>
      </c>
      <c r="C9" t="s">
        <v>25</v>
      </c>
      <c r="D9" t="s">
        <v>27</v>
      </c>
      <c r="E9" t="s">
        <v>29</v>
      </c>
      <c r="F9" s="43">
        <v>0.03</v>
      </c>
      <c r="G9" s="44">
        <v>45988</v>
      </c>
      <c r="H9" t="s">
        <v>30</v>
      </c>
      <c r="I9" t="s">
        <v>102</v>
      </c>
    </row>
    <row r="10" spans="1:9" x14ac:dyDescent="0.25">
      <c r="A10" t="s">
        <v>124</v>
      </c>
      <c r="B10" t="s">
        <v>123</v>
      </c>
      <c r="C10" t="s">
        <v>25</v>
      </c>
      <c r="D10" t="s">
        <v>65</v>
      </c>
      <c r="E10" t="s">
        <v>29</v>
      </c>
      <c r="F10" s="43">
        <v>3.5000000000000003E-2</v>
      </c>
      <c r="G10" s="44">
        <v>48151</v>
      </c>
      <c r="H10" t="s">
        <v>30</v>
      </c>
      <c r="I10" t="s">
        <v>102</v>
      </c>
    </row>
    <row r="11" spans="1:9" x14ac:dyDescent="0.25">
      <c r="A11" t="s">
        <v>40</v>
      </c>
      <c r="B11" t="s">
        <v>38</v>
      </c>
      <c r="C11" t="s">
        <v>39</v>
      </c>
      <c r="D11" t="s">
        <v>27</v>
      </c>
      <c r="E11" t="s">
        <v>29</v>
      </c>
      <c r="F11" s="43">
        <v>0.04</v>
      </c>
      <c r="G11" s="44">
        <v>46353</v>
      </c>
      <c r="H11" t="s">
        <v>30</v>
      </c>
      <c r="I11" t="s">
        <v>16</v>
      </c>
    </row>
    <row r="12" spans="1:9" x14ac:dyDescent="0.25">
      <c r="A12" t="s">
        <v>113</v>
      </c>
      <c r="B12" t="s">
        <v>115</v>
      </c>
      <c r="C12" t="s">
        <v>39</v>
      </c>
      <c r="D12" t="s">
        <v>27</v>
      </c>
      <c r="E12" t="s">
        <v>29</v>
      </c>
      <c r="F12" s="43">
        <v>0.04</v>
      </c>
      <c r="G12" s="44">
        <v>46933</v>
      </c>
      <c r="H12" t="s">
        <v>30</v>
      </c>
      <c r="I12" t="s">
        <v>102</v>
      </c>
    </row>
    <row r="13" spans="1:9" x14ac:dyDescent="0.25">
      <c r="A13" t="s">
        <v>46</v>
      </c>
      <c r="B13" t="s">
        <v>45</v>
      </c>
      <c r="C13" t="s">
        <v>39</v>
      </c>
      <c r="D13" t="s">
        <v>27</v>
      </c>
      <c r="E13" t="s">
        <v>29</v>
      </c>
      <c r="F13" s="43">
        <v>4.7500000000000001E-2</v>
      </c>
      <c r="G13" s="44">
        <v>45960</v>
      </c>
      <c r="H13" t="s">
        <v>30</v>
      </c>
      <c r="I13" t="s">
        <v>16</v>
      </c>
    </row>
    <row r="14" spans="1:9" x14ac:dyDescent="0.25">
      <c r="A14" t="s">
        <v>129</v>
      </c>
      <c r="B14" t="s">
        <v>127</v>
      </c>
      <c r="C14" t="s">
        <v>25</v>
      </c>
      <c r="D14" t="s">
        <v>27</v>
      </c>
      <c r="E14" t="s">
        <v>29</v>
      </c>
      <c r="F14" s="43">
        <v>5.5E-2</v>
      </c>
      <c r="G14" s="44">
        <v>47115</v>
      </c>
      <c r="H14" t="s">
        <v>30</v>
      </c>
      <c r="I14" t="s">
        <v>102</v>
      </c>
    </row>
    <row r="15" spans="1:9" x14ac:dyDescent="0.25">
      <c r="A15" t="s">
        <v>44</v>
      </c>
      <c r="B15" t="s">
        <v>43</v>
      </c>
      <c r="C15" t="s">
        <v>36</v>
      </c>
      <c r="D15" t="s">
        <v>27</v>
      </c>
      <c r="E15" t="s">
        <v>29</v>
      </c>
      <c r="F15" s="43">
        <v>4.7500000000000001E-2</v>
      </c>
      <c r="G15" s="44">
        <v>45835</v>
      </c>
      <c r="H15" t="s">
        <v>30</v>
      </c>
      <c r="I15" t="s">
        <v>16</v>
      </c>
    </row>
    <row r="16" spans="1:9" x14ac:dyDescent="0.25">
      <c r="A16" t="s">
        <v>111</v>
      </c>
      <c r="B16" t="s">
        <v>114</v>
      </c>
      <c r="C16" t="s">
        <v>39</v>
      </c>
      <c r="D16" t="s">
        <v>65</v>
      </c>
      <c r="E16" t="s">
        <v>29</v>
      </c>
      <c r="F16" s="43">
        <v>4.9000000000000002E-2</v>
      </c>
      <c r="G16" s="44">
        <v>46870</v>
      </c>
      <c r="H16" t="s">
        <v>30</v>
      </c>
      <c r="I16" t="s">
        <v>102</v>
      </c>
    </row>
    <row r="17" spans="1:9" x14ac:dyDescent="0.25">
      <c r="A17" t="s">
        <v>121</v>
      </c>
      <c r="B17" t="s">
        <v>119</v>
      </c>
      <c r="C17" t="s">
        <v>52</v>
      </c>
      <c r="D17" t="s">
        <v>27</v>
      </c>
      <c r="E17" t="s">
        <v>29</v>
      </c>
      <c r="F17" s="43">
        <v>4.4999999999999998E-2</v>
      </c>
      <c r="G17" s="44">
        <v>46503</v>
      </c>
      <c r="H17" t="s">
        <v>30</v>
      </c>
      <c r="I17" t="s">
        <v>16</v>
      </c>
    </row>
    <row r="18" spans="1:9" x14ac:dyDescent="0.25">
      <c r="A18" t="s">
        <v>64</v>
      </c>
      <c r="B18" t="s">
        <v>63</v>
      </c>
      <c r="C18" t="s">
        <v>36</v>
      </c>
      <c r="D18" t="s">
        <v>65</v>
      </c>
      <c r="E18" t="s">
        <v>29</v>
      </c>
      <c r="F18" s="43">
        <v>3.5000000000000003E-2</v>
      </c>
      <c r="G18" s="44">
        <v>47816</v>
      </c>
      <c r="H18" t="s">
        <v>30</v>
      </c>
      <c r="I18" t="s">
        <v>16</v>
      </c>
    </row>
    <row r="19" spans="1:9" x14ac:dyDescent="0.25">
      <c r="A19" t="s">
        <v>48</v>
      </c>
      <c r="B19" t="s">
        <v>47</v>
      </c>
      <c r="C19" t="s">
        <v>33</v>
      </c>
      <c r="D19" t="s">
        <v>27</v>
      </c>
      <c r="E19" t="s">
        <v>29</v>
      </c>
      <c r="F19" s="43">
        <v>4.7500000000000001E-2</v>
      </c>
      <c r="G19" s="44">
        <v>46553</v>
      </c>
      <c r="H19" t="s">
        <v>30</v>
      </c>
      <c r="I19" t="s">
        <v>16</v>
      </c>
    </row>
    <row r="20" spans="1:9" x14ac:dyDescent="0.25">
      <c r="A20" t="s">
        <v>62</v>
      </c>
      <c r="B20" t="s">
        <v>60</v>
      </c>
      <c r="C20" t="s">
        <v>61</v>
      </c>
      <c r="D20" t="s">
        <v>27</v>
      </c>
      <c r="E20" t="s">
        <v>29</v>
      </c>
      <c r="F20" s="43">
        <v>0.03</v>
      </c>
      <c r="G20" s="44">
        <v>46051</v>
      </c>
      <c r="H20" t="s">
        <v>30</v>
      </c>
      <c r="I20" t="s">
        <v>16</v>
      </c>
    </row>
    <row r="21" spans="1:9" x14ac:dyDescent="0.25">
      <c r="A21" t="s">
        <v>57</v>
      </c>
      <c r="B21" t="s">
        <v>56</v>
      </c>
      <c r="C21" t="s">
        <v>39</v>
      </c>
      <c r="D21" t="s">
        <v>27</v>
      </c>
      <c r="E21" t="s">
        <v>29</v>
      </c>
      <c r="F21" s="43">
        <v>4.7500000000000001E-2</v>
      </c>
      <c r="G21" s="44">
        <v>46237</v>
      </c>
      <c r="H21" t="s">
        <v>30</v>
      </c>
      <c r="I21" t="s">
        <v>16</v>
      </c>
    </row>
    <row r="22" spans="1:9" x14ac:dyDescent="0.25">
      <c r="A22" t="s">
        <v>55</v>
      </c>
      <c r="B22" t="s">
        <v>54</v>
      </c>
      <c r="C22" t="s">
        <v>39</v>
      </c>
      <c r="D22" t="s">
        <v>27</v>
      </c>
      <c r="E22" t="s">
        <v>29</v>
      </c>
      <c r="F22" s="43">
        <v>5.5E-2</v>
      </c>
      <c r="G22" s="44">
        <v>46625</v>
      </c>
      <c r="H22" t="s">
        <v>30</v>
      </c>
      <c r="I22" t="s">
        <v>16</v>
      </c>
    </row>
    <row r="23" spans="1:9" x14ac:dyDescent="0.25">
      <c r="A23" t="s">
        <v>122</v>
      </c>
      <c r="B23" t="s">
        <v>120</v>
      </c>
      <c r="C23" t="s">
        <v>39</v>
      </c>
      <c r="D23" t="s">
        <v>27</v>
      </c>
      <c r="E23" t="s">
        <v>29</v>
      </c>
      <c r="F23" s="43">
        <v>4.7500000000000001E-2</v>
      </c>
      <c r="G23" s="44">
        <v>45960</v>
      </c>
      <c r="H23" t="s">
        <v>30</v>
      </c>
      <c r="I23" t="s">
        <v>16</v>
      </c>
    </row>
    <row r="24" spans="1:9" x14ac:dyDescent="0.25">
      <c r="A24" t="s">
        <v>51</v>
      </c>
      <c r="B24" t="s">
        <v>108</v>
      </c>
      <c r="C24" t="s">
        <v>39</v>
      </c>
      <c r="D24" t="s">
        <v>27</v>
      </c>
      <c r="E24" t="s">
        <v>29</v>
      </c>
      <c r="F24" s="43">
        <v>0.05</v>
      </c>
      <c r="G24" s="44">
        <v>46720</v>
      </c>
      <c r="H24" t="s">
        <v>30</v>
      </c>
      <c r="I24" t="s">
        <v>16</v>
      </c>
    </row>
    <row r="25" spans="1:9" x14ac:dyDescent="0.25">
      <c r="A25" t="s">
        <v>130</v>
      </c>
      <c r="B25" t="s">
        <v>128</v>
      </c>
      <c r="C25" t="s">
        <v>36</v>
      </c>
      <c r="D25" t="s">
        <v>27</v>
      </c>
      <c r="E25" t="s">
        <v>29</v>
      </c>
      <c r="F25" s="43">
        <v>4.7500000000000001E-2</v>
      </c>
      <c r="G25" s="44">
        <v>45835</v>
      </c>
      <c r="H25" t="s">
        <v>30</v>
      </c>
      <c r="I25" t="s">
        <v>16</v>
      </c>
    </row>
    <row r="26" spans="1:9" x14ac:dyDescent="0.25">
      <c r="A26" t="s">
        <v>59</v>
      </c>
      <c r="B26" t="s">
        <v>58</v>
      </c>
      <c r="C26" t="s">
        <v>39</v>
      </c>
      <c r="D26" t="s">
        <v>27</v>
      </c>
      <c r="E26" t="s">
        <v>29</v>
      </c>
      <c r="F26" s="43">
        <v>0.05</v>
      </c>
      <c r="G26" s="44">
        <v>45776</v>
      </c>
      <c r="H26" t="s">
        <v>30</v>
      </c>
      <c r="I26" t="s">
        <v>16</v>
      </c>
    </row>
    <row r="27" spans="1:9" x14ac:dyDescent="0.25">
      <c r="A27" t="s">
        <v>91</v>
      </c>
      <c r="B27" t="s">
        <v>90</v>
      </c>
      <c r="C27" t="s">
        <v>36</v>
      </c>
      <c r="D27" t="s">
        <v>27</v>
      </c>
      <c r="E27" t="s">
        <v>29</v>
      </c>
      <c r="F27" s="43">
        <v>4.4999999999999998E-2</v>
      </c>
      <c r="G27" s="44">
        <v>46422</v>
      </c>
      <c r="H27" t="s">
        <v>30</v>
      </c>
      <c r="I27" t="s">
        <v>16</v>
      </c>
    </row>
    <row r="28" spans="1:9" x14ac:dyDescent="0.25">
      <c r="A28" t="s">
        <v>104</v>
      </c>
      <c r="B28" t="s">
        <v>103</v>
      </c>
      <c r="C28" t="s">
        <v>36</v>
      </c>
      <c r="D28" t="s">
        <v>27</v>
      </c>
      <c r="E28" t="s">
        <v>29</v>
      </c>
      <c r="F28" s="43">
        <v>2.9499999999999998E-2</v>
      </c>
      <c r="G28" s="44">
        <v>45534</v>
      </c>
      <c r="H28" t="s">
        <v>30</v>
      </c>
      <c r="I28" t="s">
        <v>16</v>
      </c>
    </row>
    <row r="29" spans="1:9" x14ac:dyDescent="0.25">
      <c r="A29" t="s">
        <v>118</v>
      </c>
      <c r="B29" t="s">
        <v>117</v>
      </c>
      <c r="C29" t="s">
        <v>39</v>
      </c>
      <c r="D29" t="s">
        <v>27</v>
      </c>
      <c r="E29" t="s">
        <v>29</v>
      </c>
      <c r="F29" s="43">
        <v>0.05</v>
      </c>
      <c r="G29" s="44">
        <v>45988</v>
      </c>
      <c r="H29" t="s">
        <v>30</v>
      </c>
      <c r="I29" t="s">
        <v>102</v>
      </c>
    </row>
    <row r="30" spans="1:9" x14ac:dyDescent="0.25">
      <c r="A30" t="s">
        <v>50</v>
      </c>
      <c r="B30" t="s">
        <v>49</v>
      </c>
      <c r="C30" t="s">
        <v>39</v>
      </c>
      <c r="D30" t="s">
        <v>27</v>
      </c>
      <c r="E30" t="s">
        <v>29</v>
      </c>
      <c r="F30" s="43">
        <v>5.5E-2</v>
      </c>
      <c r="G30" s="44">
        <v>46625</v>
      </c>
      <c r="H30" t="s">
        <v>30</v>
      </c>
      <c r="I30" t="s">
        <v>16</v>
      </c>
    </row>
    <row r="31" spans="1:9" x14ac:dyDescent="0.25">
      <c r="A31" t="s">
        <v>76</v>
      </c>
      <c r="B31" t="s">
        <v>75</v>
      </c>
      <c r="C31" t="s">
        <v>39</v>
      </c>
      <c r="D31" t="s">
        <v>27</v>
      </c>
      <c r="E31" t="s">
        <v>29</v>
      </c>
      <c r="F31" s="43">
        <v>4.7500000000000001E-2</v>
      </c>
      <c r="G31" s="44">
        <v>46237</v>
      </c>
      <c r="H31" t="s">
        <v>30</v>
      </c>
      <c r="I31" t="s">
        <v>16</v>
      </c>
    </row>
    <row r="32" spans="1:9" x14ac:dyDescent="0.25">
      <c r="A32" t="s">
        <v>70</v>
      </c>
      <c r="B32" t="s">
        <v>109</v>
      </c>
      <c r="C32" t="s">
        <v>52</v>
      </c>
      <c r="D32" t="s">
        <v>27</v>
      </c>
      <c r="E32" t="s">
        <v>29</v>
      </c>
      <c r="F32" s="43">
        <v>4.4999999999999998E-2</v>
      </c>
      <c r="G32" s="44">
        <v>46139</v>
      </c>
      <c r="H32" t="s">
        <v>30</v>
      </c>
      <c r="I32" t="s">
        <v>16</v>
      </c>
    </row>
    <row r="33" spans="1:9" x14ac:dyDescent="0.25">
      <c r="A33" t="s">
        <v>132</v>
      </c>
      <c r="B33" t="s">
        <v>131</v>
      </c>
      <c r="C33" t="s">
        <v>39</v>
      </c>
      <c r="D33" t="s">
        <v>27</v>
      </c>
      <c r="E33" t="s">
        <v>29</v>
      </c>
      <c r="F33" s="43">
        <v>4.4999999999999998E-2</v>
      </c>
      <c r="G33" s="44">
        <v>47148</v>
      </c>
      <c r="H33" t="s">
        <v>30</v>
      </c>
      <c r="I33" t="s">
        <v>102</v>
      </c>
    </row>
    <row r="34" spans="1:9" x14ac:dyDescent="0.25">
      <c r="A34" t="s">
        <v>74</v>
      </c>
      <c r="B34" t="s">
        <v>73</v>
      </c>
      <c r="C34" t="s">
        <v>36</v>
      </c>
      <c r="D34" t="s">
        <v>27</v>
      </c>
      <c r="E34" t="s">
        <v>29</v>
      </c>
      <c r="F34" s="43">
        <v>2.9499999999999998E-2</v>
      </c>
      <c r="G34" s="44">
        <v>45534</v>
      </c>
      <c r="H34" t="s">
        <v>30</v>
      </c>
      <c r="I34" t="s">
        <v>16</v>
      </c>
    </row>
    <row r="35" spans="1:9" x14ac:dyDescent="0.25">
      <c r="A35" t="s">
        <v>77</v>
      </c>
      <c r="B35" t="s">
        <v>110</v>
      </c>
      <c r="C35" t="s">
        <v>39</v>
      </c>
      <c r="D35" t="s">
        <v>27</v>
      </c>
      <c r="E35" t="s">
        <v>29</v>
      </c>
      <c r="F35" s="43">
        <v>5.5E-2</v>
      </c>
      <c r="G35" s="44">
        <v>45754</v>
      </c>
      <c r="H35" t="s">
        <v>30</v>
      </c>
      <c r="I35" t="s">
        <v>16</v>
      </c>
    </row>
    <row r="36" spans="1:9" x14ac:dyDescent="0.25">
      <c r="A36" t="s">
        <v>137</v>
      </c>
      <c r="B36" t="s">
        <v>135</v>
      </c>
      <c r="C36" t="s">
        <v>36</v>
      </c>
      <c r="D36" t="s">
        <v>65</v>
      </c>
      <c r="E36" t="s">
        <v>29</v>
      </c>
      <c r="F36" s="43">
        <v>3.5000000000000003E-2</v>
      </c>
      <c r="G36" s="44">
        <v>47816</v>
      </c>
      <c r="H36" t="s">
        <v>30</v>
      </c>
      <c r="I36" t="s">
        <v>102</v>
      </c>
    </row>
    <row r="37" spans="1:9" x14ac:dyDescent="0.25">
      <c r="A37" t="s">
        <v>67</v>
      </c>
      <c r="B37" t="s">
        <v>66</v>
      </c>
      <c r="C37" t="s">
        <v>39</v>
      </c>
      <c r="D37" t="s">
        <v>27</v>
      </c>
      <c r="E37" t="s">
        <v>29</v>
      </c>
      <c r="F37" s="43">
        <v>0.05</v>
      </c>
      <c r="G37" s="44">
        <v>46688</v>
      </c>
      <c r="H37" t="s">
        <v>30</v>
      </c>
      <c r="I37" t="s">
        <v>16</v>
      </c>
    </row>
    <row r="38" spans="1:9" x14ac:dyDescent="0.25">
      <c r="A38" t="s">
        <v>86</v>
      </c>
      <c r="B38" t="s">
        <v>85</v>
      </c>
      <c r="C38" t="s">
        <v>39</v>
      </c>
      <c r="D38" t="s">
        <v>27</v>
      </c>
      <c r="E38" t="s">
        <v>29</v>
      </c>
      <c r="F38" s="43">
        <v>0.06</v>
      </c>
      <c r="G38" s="44">
        <v>46688</v>
      </c>
      <c r="H38" t="s">
        <v>30</v>
      </c>
      <c r="I38" t="s">
        <v>16</v>
      </c>
    </row>
    <row r="39" spans="1:9" x14ac:dyDescent="0.25">
      <c r="A39" t="s">
        <v>84</v>
      </c>
      <c r="B39" t="s">
        <v>82</v>
      </c>
      <c r="C39" t="s">
        <v>83</v>
      </c>
      <c r="D39" t="s">
        <v>27</v>
      </c>
      <c r="E39" t="s">
        <v>29</v>
      </c>
      <c r="F39" s="43">
        <v>1.7000000000000001E-2</v>
      </c>
      <c r="G39" s="44">
        <v>47164</v>
      </c>
      <c r="H39" t="s">
        <v>30</v>
      </c>
      <c r="I39" t="s">
        <v>16</v>
      </c>
    </row>
    <row r="40" spans="1:9" x14ac:dyDescent="0.25">
      <c r="A40" t="s">
        <v>88</v>
      </c>
      <c r="B40" t="s">
        <v>87</v>
      </c>
      <c r="C40" t="s">
        <v>33</v>
      </c>
      <c r="D40" t="s">
        <v>89</v>
      </c>
      <c r="E40" t="s">
        <v>53</v>
      </c>
      <c r="F40" s="43">
        <v>0.05</v>
      </c>
      <c r="G40" s="44">
        <v>48414</v>
      </c>
      <c r="H40" t="s">
        <v>30</v>
      </c>
      <c r="I40" t="s">
        <v>16</v>
      </c>
    </row>
    <row r="41" spans="1:9" x14ac:dyDescent="0.25">
      <c r="A41" t="s">
        <v>81</v>
      </c>
      <c r="B41" t="s">
        <v>80</v>
      </c>
      <c r="C41" t="s">
        <v>25</v>
      </c>
      <c r="D41" t="s">
        <v>27</v>
      </c>
      <c r="E41" t="s">
        <v>29</v>
      </c>
      <c r="F41" s="43">
        <v>4.4999999999999998E-2</v>
      </c>
      <c r="G41" s="44">
        <v>46717</v>
      </c>
      <c r="H41" t="s">
        <v>30</v>
      </c>
      <c r="I41" t="s">
        <v>16</v>
      </c>
    </row>
    <row r="42" spans="1:9" x14ac:dyDescent="0.25">
      <c r="A42" t="s">
        <v>79</v>
      </c>
      <c r="B42" t="s">
        <v>78</v>
      </c>
      <c r="C42" t="s">
        <v>25</v>
      </c>
      <c r="D42" t="s">
        <v>27</v>
      </c>
      <c r="E42" t="s">
        <v>29</v>
      </c>
      <c r="F42" s="43">
        <v>4.4999999999999998E-2</v>
      </c>
      <c r="G42" s="44">
        <v>46717</v>
      </c>
      <c r="H42" t="s">
        <v>30</v>
      </c>
      <c r="I42" t="s">
        <v>16</v>
      </c>
    </row>
    <row r="43" spans="1:9" x14ac:dyDescent="0.25">
      <c r="A43" t="s">
        <v>95</v>
      </c>
      <c r="B43" t="s">
        <v>94</v>
      </c>
      <c r="C43" t="s">
        <v>36</v>
      </c>
      <c r="D43" t="s">
        <v>96</v>
      </c>
      <c r="E43" t="s">
        <v>53</v>
      </c>
      <c r="F43" s="43">
        <v>6.1017000000000002E-2</v>
      </c>
      <c r="G43" s="44">
        <v>50024</v>
      </c>
      <c r="H43" t="s">
        <v>30</v>
      </c>
      <c r="I43" t="s">
        <v>17</v>
      </c>
    </row>
    <row r="44" spans="1:9" x14ac:dyDescent="0.25">
      <c r="A44" t="s">
        <v>98</v>
      </c>
      <c r="B44" t="s">
        <v>97</v>
      </c>
      <c r="C44" t="s">
        <v>25</v>
      </c>
      <c r="D44" t="s">
        <v>27</v>
      </c>
      <c r="E44" t="s">
        <v>29</v>
      </c>
      <c r="F44" s="43">
        <v>3.5000000000000003E-2</v>
      </c>
      <c r="G44" s="44">
        <v>46170</v>
      </c>
      <c r="H44" t="s">
        <v>30</v>
      </c>
      <c r="I44" t="s">
        <v>16</v>
      </c>
    </row>
    <row r="45" spans="1:9" x14ac:dyDescent="0.25">
      <c r="A45" t="s">
        <v>106</v>
      </c>
      <c r="B45" t="s">
        <v>105</v>
      </c>
      <c r="C45" t="s">
        <v>39</v>
      </c>
      <c r="D45" t="s">
        <v>27</v>
      </c>
      <c r="E45" t="s">
        <v>53</v>
      </c>
      <c r="F45" s="43">
        <v>8.5000000000000006E-2</v>
      </c>
      <c r="G45" s="44">
        <v>52072</v>
      </c>
      <c r="H45" t="s">
        <v>30</v>
      </c>
      <c r="I45" t="s">
        <v>16</v>
      </c>
    </row>
    <row r="46" spans="1:9" x14ac:dyDescent="0.25">
      <c r="A46" t="s">
        <v>72</v>
      </c>
      <c r="B46" t="s">
        <v>71</v>
      </c>
      <c r="C46" t="s">
        <v>39</v>
      </c>
      <c r="D46" t="s">
        <v>27</v>
      </c>
      <c r="E46" t="s">
        <v>29</v>
      </c>
      <c r="F46" s="43">
        <v>0.06</v>
      </c>
      <c r="G46" s="44">
        <v>46688</v>
      </c>
      <c r="H46" t="s">
        <v>30</v>
      </c>
      <c r="I46" t="s">
        <v>16</v>
      </c>
    </row>
    <row r="47" spans="1:9" x14ac:dyDescent="0.25">
      <c r="A47" t="s">
        <v>69</v>
      </c>
      <c r="B47" t="s">
        <v>68</v>
      </c>
      <c r="C47" t="s">
        <v>39</v>
      </c>
      <c r="D47" t="s">
        <v>27</v>
      </c>
      <c r="E47" t="s">
        <v>29</v>
      </c>
      <c r="F47" s="43">
        <v>0.06</v>
      </c>
      <c r="G47" s="44">
        <v>46878</v>
      </c>
      <c r="H47" t="s">
        <v>30</v>
      </c>
      <c r="I47" t="s">
        <v>16</v>
      </c>
    </row>
    <row r="48" spans="1:9" x14ac:dyDescent="0.25">
      <c r="A48" t="s">
        <v>93</v>
      </c>
      <c r="B48" t="s">
        <v>92</v>
      </c>
      <c r="C48" t="s">
        <v>83</v>
      </c>
      <c r="D48" t="s">
        <v>27</v>
      </c>
      <c r="E48" t="s">
        <v>29</v>
      </c>
      <c r="F48" s="43">
        <v>0.02</v>
      </c>
      <c r="G48" s="44">
        <v>46860</v>
      </c>
      <c r="H48" t="s">
        <v>30</v>
      </c>
      <c r="I48" t="s">
        <v>16</v>
      </c>
    </row>
    <row r="49" spans="1:9" x14ac:dyDescent="0.25">
      <c r="A49" t="s">
        <v>100</v>
      </c>
      <c r="B49" t="s">
        <v>99</v>
      </c>
      <c r="C49" t="s">
        <v>33</v>
      </c>
      <c r="D49" t="s">
        <v>89</v>
      </c>
      <c r="E49" t="s">
        <v>29</v>
      </c>
      <c r="F49" s="43">
        <v>1.2500000000000001E-2</v>
      </c>
      <c r="G49" s="44">
        <v>47471</v>
      </c>
      <c r="H49" t="s">
        <v>30</v>
      </c>
      <c r="I49" t="s">
        <v>16</v>
      </c>
    </row>
    <row r="50" spans="1:9" x14ac:dyDescent="0.25">
      <c r="A50" t="s">
        <v>140</v>
      </c>
      <c r="B50" t="s">
        <v>145</v>
      </c>
      <c r="C50" t="s">
        <v>25</v>
      </c>
      <c r="D50" t="s">
        <v>27</v>
      </c>
      <c r="E50" t="s">
        <v>29</v>
      </c>
      <c r="F50" s="43">
        <v>4.4999999999999998E-2</v>
      </c>
      <c r="G50" s="44">
        <v>47275</v>
      </c>
      <c r="H50" t="s">
        <v>30</v>
      </c>
      <c r="I50" t="s">
        <v>102</v>
      </c>
    </row>
    <row r="51" spans="1:9" x14ac:dyDescent="0.25">
      <c r="A51" t="s">
        <v>141</v>
      </c>
      <c r="B51" t="s">
        <v>146</v>
      </c>
      <c r="C51" t="s">
        <v>25</v>
      </c>
      <c r="D51" t="s">
        <v>147</v>
      </c>
      <c r="E51" t="s">
        <v>29</v>
      </c>
      <c r="F51" s="43">
        <v>0.05</v>
      </c>
      <c r="G51" s="44">
        <v>47115</v>
      </c>
      <c r="H51" t="s">
        <v>30</v>
      </c>
      <c r="I51" t="s">
        <v>102</v>
      </c>
    </row>
    <row r="52" spans="1:9" x14ac:dyDescent="0.25">
      <c r="A52" t="s">
        <v>142</v>
      </c>
      <c r="B52" t="s">
        <v>148</v>
      </c>
      <c r="C52" t="s">
        <v>39</v>
      </c>
      <c r="D52" t="s">
        <v>27</v>
      </c>
      <c r="E52" t="s">
        <v>29</v>
      </c>
      <c r="F52" s="43">
        <v>4.2500000000000003E-2</v>
      </c>
      <c r="G52" s="44">
        <v>46301</v>
      </c>
      <c r="H52" t="s">
        <v>30</v>
      </c>
      <c r="I52" t="s">
        <v>102</v>
      </c>
    </row>
    <row r="53" spans="1:9" x14ac:dyDescent="0.25">
      <c r="A53" t="s">
        <v>143</v>
      </c>
      <c r="B53" t="s">
        <v>149</v>
      </c>
      <c r="C53" t="s">
        <v>39</v>
      </c>
      <c r="D53" t="s">
        <v>27</v>
      </c>
      <c r="E53" t="s">
        <v>29</v>
      </c>
      <c r="F53" s="43">
        <v>0.06</v>
      </c>
      <c r="G53" s="44">
        <v>47275</v>
      </c>
      <c r="H53" t="s">
        <v>30</v>
      </c>
      <c r="I53" t="s">
        <v>102</v>
      </c>
    </row>
    <row r="54" spans="1:9" x14ac:dyDescent="0.25">
      <c r="A54" t="s">
        <v>144</v>
      </c>
      <c r="B54" t="s">
        <v>150</v>
      </c>
      <c r="C54" t="s">
        <v>39</v>
      </c>
      <c r="D54" t="s">
        <v>27</v>
      </c>
      <c r="E54" t="s">
        <v>29</v>
      </c>
      <c r="F54" s="43">
        <v>0.05</v>
      </c>
      <c r="G54" s="44">
        <v>46512</v>
      </c>
      <c r="H54" t="s">
        <v>30</v>
      </c>
      <c r="I54" t="s">
        <v>102</v>
      </c>
    </row>
    <row r="55" spans="1:9" x14ac:dyDescent="0.25">
      <c r="A55" t="s">
        <v>156</v>
      </c>
      <c r="B55" t="s">
        <v>151</v>
      </c>
      <c r="C55" t="s">
        <v>61</v>
      </c>
      <c r="D55" t="s">
        <v>89</v>
      </c>
      <c r="E55" t="s">
        <v>29</v>
      </c>
      <c r="F55" s="43">
        <v>4.4999999999999998E-2</v>
      </c>
      <c r="G55" s="44">
        <v>50976</v>
      </c>
      <c r="H55" t="s">
        <v>30</v>
      </c>
      <c r="I55" t="s">
        <v>102</v>
      </c>
    </row>
    <row r="56" spans="1:9" x14ac:dyDescent="0.25">
      <c r="A56" t="s">
        <v>154</v>
      </c>
      <c r="B56" t="s">
        <v>152</v>
      </c>
      <c r="C56" t="s">
        <v>39</v>
      </c>
      <c r="D56" t="s">
        <v>65</v>
      </c>
      <c r="E56" t="s">
        <v>29</v>
      </c>
      <c r="F56" s="43">
        <v>4.3999999999999997E-2</v>
      </c>
      <c r="G56" s="44">
        <v>46513</v>
      </c>
      <c r="H56" t="s">
        <v>30</v>
      </c>
      <c r="I56" t="s">
        <v>16</v>
      </c>
    </row>
    <row r="57" spans="1:9" x14ac:dyDescent="0.25">
      <c r="A57" t="s">
        <v>155</v>
      </c>
      <c r="B57" t="s">
        <v>153</v>
      </c>
      <c r="C57" t="s">
        <v>39</v>
      </c>
      <c r="D57" t="s">
        <v>65</v>
      </c>
      <c r="E57" t="s">
        <v>53</v>
      </c>
      <c r="F57" s="43">
        <v>9.5000000000000001E-2</v>
      </c>
      <c r="G57" s="44">
        <v>46483</v>
      </c>
      <c r="H57" t="s">
        <v>30</v>
      </c>
      <c r="I57" t="s">
        <v>16</v>
      </c>
    </row>
    <row r="58" spans="1:9" x14ac:dyDescent="0.25">
      <c r="A58" t="s">
        <v>161</v>
      </c>
      <c r="B58" t="s">
        <v>160</v>
      </c>
      <c r="C58" t="s">
        <v>39</v>
      </c>
      <c r="D58" t="s">
        <v>27</v>
      </c>
      <c r="E58" t="s">
        <v>29</v>
      </c>
      <c r="F58" s="43">
        <v>0.06</v>
      </c>
      <c r="G58" s="44">
        <v>45534</v>
      </c>
      <c r="H58" t="s">
        <v>30</v>
      </c>
      <c r="I58" t="s">
        <v>102</v>
      </c>
    </row>
    <row r="59" spans="1:9" x14ac:dyDescent="0.25">
      <c r="A59" t="s">
        <v>167</v>
      </c>
      <c r="B59" t="s">
        <v>163</v>
      </c>
      <c r="C59" t="s">
        <v>39</v>
      </c>
      <c r="D59" t="s">
        <v>27</v>
      </c>
      <c r="E59" t="s">
        <v>29</v>
      </c>
      <c r="F59" s="43">
        <v>0.05</v>
      </c>
      <c r="G59" s="44">
        <v>46178</v>
      </c>
      <c r="H59" t="s">
        <v>30</v>
      </c>
      <c r="I59" t="s">
        <v>16</v>
      </c>
    </row>
    <row r="60" spans="1:9" x14ac:dyDescent="0.25">
      <c r="A60" t="s">
        <v>168</v>
      </c>
      <c r="B60" t="s">
        <v>164</v>
      </c>
      <c r="C60" t="s">
        <v>39</v>
      </c>
      <c r="D60" t="s">
        <v>27</v>
      </c>
      <c r="E60" t="s">
        <v>29</v>
      </c>
      <c r="F60" s="43">
        <v>4.1000000000000002E-2</v>
      </c>
      <c r="G60" s="44">
        <v>46386</v>
      </c>
      <c r="H60" t="s">
        <v>30</v>
      </c>
      <c r="I60" t="s">
        <v>102</v>
      </c>
    </row>
    <row r="61" spans="1:9" x14ac:dyDescent="0.25">
      <c r="A61" t="s">
        <v>169</v>
      </c>
      <c r="B61" t="s">
        <v>165</v>
      </c>
      <c r="C61" t="s">
        <v>39</v>
      </c>
      <c r="D61" t="s">
        <v>96</v>
      </c>
      <c r="E61" t="s">
        <v>29</v>
      </c>
      <c r="F61" s="43">
        <v>4.3499999999999997E-2</v>
      </c>
      <c r="G61" s="44">
        <v>47738</v>
      </c>
      <c r="H61" t="s">
        <v>30</v>
      </c>
      <c r="I61" t="s">
        <v>102</v>
      </c>
    </row>
    <row r="62" spans="1:9" x14ac:dyDescent="0.25">
      <c r="A62" t="s">
        <v>170</v>
      </c>
      <c r="B62" t="s">
        <v>166</v>
      </c>
      <c r="C62" t="s">
        <v>39</v>
      </c>
      <c r="D62" t="s">
        <v>27</v>
      </c>
      <c r="E62" t="s">
        <v>29</v>
      </c>
      <c r="F62" s="43">
        <v>0.06</v>
      </c>
      <c r="G62" s="44">
        <v>45841</v>
      </c>
      <c r="H62" t="s">
        <v>30</v>
      </c>
      <c r="I62" t="s">
        <v>102</v>
      </c>
    </row>
    <row r="63" spans="1:9" x14ac:dyDescent="0.25">
      <c r="A63" t="s">
        <v>167</v>
      </c>
      <c r="B63" t="s">
        <v>163</v>
      </c>
      <c r="C63" t="s">
        <v>213</v>
      </c>
      <c r="D63" t="s">
        <v>27</v>
      </c>
      <c r="E63" t="s">
        <v>29</v>
      </c>
      <c r="F63" s="43">
        <v>0.05</v>
      </c>
      <c r="G63" s="44">
        <v>45574</v>
      </c>
      <c r="H63" t="s">
        <v>30</v>
      </c>
      <c r="I63" t="s">
        <v>16</v>
      </c>
    </row>
    <row r="64" spans="1:9" x14ac:dyDescent="0.25">
      <c r="A64" t="s">
        <v>178</v>
      </c>
      <c r="B64" t="s">
        <v>202</v>
      </c>
      <c r="C64" t="s">
        <v>36</v>
      </c>
      <c r="D64" t="s">
        <v>89</v>
      </c>
      <c r="E64" t="s">
        <v>29</v>
      </c>
      <c r="F64" s="43">
        <v>4.9500000000000002E-2</v>
      </c>
      <c r="G64" s="44">
        <v>45610</v>
      </c>
      <c r="H64" t="s">
        <v>30</v>
      </c>
      <c r="I64" t="s">
        <v>102</v>
      </c>
    </row>
    <row r="65" spans="1:9" x14ac:dyDescent="0.25">
      <c r="A65" t="s">
        <v>189</v>
      </c>
      <c r="B65" t="s">
        <v>203</v>
      </c>
      <c r="C65" t="s">
        <v>39</v>
      </c>
      <c r="D65" t="s">
        <v>27</v>
      </c>
      <c r="E65" t="s">
        <v>29</v>
      </c>
      <c r="F65" s="43">
        <v>5.8999999999999997E-2</v>
      </c>
      <c r="G65" s="44">
        <v>45656</v>
      </c>
      <c r="H65" t="s">
        <v>30</v>
      </c>
      <c r="I65" t="s">
        <v>102</v>
      </c>
    </row>
    <row r="66" spans="1:9" x14ac:dyDescent="0.25">
      <c r="A66" t="s">
        <v>191</v>
      </c>
      <c r="B66" t="s">
        <v>204</v>
      </c>
      <c r="C66" t="s">
        <v>39</v>
      </c>
      <c r="D66" t="s">
        <v>27</v>
      </c>
      <c r="E66" t="s">
        <v>29</v>
      </c>
      <c r="F66" s="43">
        <v>4.2200000000000001E-2</v>
      </c>
      <c r="G66" s="44">
        <v>45632</v>
      </c>
      <c r="H66" t="s">
        <v>30</v>
      </c>
      <c r="I66" t="s">
        <v>16</v>
      </c>
    </row>
    <row r="67" spans="1:9" x14ac:dyDescent="0.25">
      <c r="A67" t="s">
        <v>192</v>
      </c>
      <c r="B67" t="s">
        <v>205</v>
      </c>
      <c r="C67" t="s">
        <v>39</v>
      </c>
      <c r="D67" t="s">
        <v>27</v>
      </c>
      <c r="E67" t="s">
        <v>29</v>
      </c>
      <c r="F67" s="43">
        <v>4.3499999999999997E-2</v>
      </c>
      <c r="G67" s="44">
        <v>45652</v>
      </c>
      <c r="H67" t="s">
        <v>30</v>
      </c>
      <c r="I67" t="s">
        <v>102</v>
      </c>
    </row>
    <row r="68" spans="1:9" x14ac:dyDescent="0.25">
      <c r="A68" t="s">
        <v>193</v>
      </c>
      <c r="B68" t="s">
        <v>206</v>
      </c>
      <c r="C68" t="s">
        <v>39</v>
      </c>
      <c r="D68" t="s">
        <v>27</v>
      </c>
      <c r="E68" t="s">
        <v>29</v>
      </c>
      <c r="F68" s="43">
        <v>5.8000000000000003E-2</v>
      </c>
      <c r="G68" s="44">
        <v>45656</v>
      </c>
      <c r="H68" t="s">
        <v>30</v>
      </c>
      <c r="I68" t="s">
        <v>102</v>
      </c>
    </row>
    <row r="69" spans="1:9" x14ac:dyDescent="0.25">
      <c r="A69" t="s">
        <v>194</v>
      </c>
      <c r="B69" t="s">
        <v>207</v>
      </c>
      <c r="C69" t="s">
        <v>39</v>
      </c>
      <c r="D69" t="s">
        <v>27</v>
      </c>
      <c r="E69" t="s">
        <v>29</v>
      </c>
      <c r="F69" s="43">
        <v>5.2499999999999998E-2</v>
      </c>
      <c r="G69" s="44">
        <v>45653</v>
      </c>
      <c r="H69" t="s">
        <v>30</v>
      </c>
      <c r="I69" t="s">
        <v>102</v>
      </c>
    </row>
    <row r="70" spans="1:9" x14ac:dyDescent="0.25">
      <c r="A70" t="s">
        <v>190</v>
      </c>
      <c r="B70" t="s">
        <v>208</v>
      </c>
      <c r="C70" t="s">
        <v>25</v>
      </c>
      <c r="D70" t="s">
        <v>27</v>
      </c>
      <c r="E70" t="s">
        <v>29</v>
      </c>
      <c r="F70" s="43">
        <v>0.03</v>
      </c>
      <c r="G70" s="44">
        <v>45653</v>
      </c>
      <c r="H70" t="s">
        <v>30</v>
      </c>
      <c r="I70" t="s">
        <v>102</v>
      </c>
    </row>
    <row r="71" spans="1:9" x14ac:dyDescent="0.25">
      <c r="A71" t="s">
        <v>187</v>
      </c>
      <c r="B71" t="s">
        <v>209</v>
      </c>
      <c r="C71" t="s">
        <v>39</v>
      </c>
      <c r="D71" t="s">
        <v>27</v>
      </c>
      <c r="E71" t="s">
        <v>29</v>
      </c>
      <c r="F71" s="43">
        <v>0.06</v>
      </c>
      <c r="G71" s="44">
        <v>45656</v>
      </c>
      <c r="H71" t="s">
        <v>30</v>
      </c>
      <c r="I71" t="s">
        <v>102</v>
      </c>
    </row>
    <row r="72" spans="1:9" x14ac:dyDescent="0.25">
      <c r="A72" t="s">
        <v>199</v>
      </c>
      <c r="B72" t="s">
        <v>210</v>
      </c>
      <c r="C72" t="s">
        <v>39</v>
      </c>
      <c r="D72" t="s">
        <v>27</v>
      </c>
      <c r="E72" t="s">
        <v>29</v>
      </c>
      <c r="F72" s="43">
        <v>3.7499999999999999E-2</v>
      </c>
      <c r="G72" s="44">
        <v>45747</v>
      </c>
      <c r="H72" t="s">
        <v>30</v>
      </c>
      <c r="I72" t="s">
        <v>102</v>
      </c>
    </row>
    <row r="73" spans="1:9" x14ac:dyDescent="0.25">
      <c r="A73" t="s">
        <v>200</v>
      </c>
      <c r="B73" t="s">
        <v>211</v>
      </c>
      <c r="C73" t="s">
        <v>25</v>
      </c>
      <c r="D73" t="s">
        <v>27</v>
      </c>
      <c r="E73" t="s">
        <v>29</v>
      </c>
      <c r="F73" s="43">
        <v>0.03</v>
      </c>
      <c r="G73" s="44">
        <v>45741</v>
      </c>
      <c r="H73" t="s">
        <v>30</v>
      </c>
      <c r="I73" t="s">
        <v>102</v>
      </c>
    </row>
    <row r="74" spans="1:9" x14ac:dyDescent="0.25">
      <c r="A74" t="s">
        <v>201</v>
      </c>
      <c r="B74" t="s">
        <v>212</v>
      </c>
      <c r="C74" t="s">
        <v>39</v>
      </c>
      <c r="D74" t="s">
        <v>27</v>
      </c>
      <c r="E74" t="s">
        <v>29</v>
      </c>
      <c r="F74" s="43">
        <v>4.2500000000000003E-2</v>
      </c>
      <c r="G74" s="44">
        <v>45744</v>
      </c>
      <c r="H74" t="s">
        <v>30</v>
      </c>
      <c r="I74" t="s">
        <v>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Props1.xml><?xml version="1.0" encoding="utf-8"?>
<ds:datastoreItem xmlns:ds="http://schemas.openxmlformats.org/officeDocument/2006/customXml" ds:itemID="{A1F8F9BF-6E4B-44BC-9BDC-DF65FC6DE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EB0827-690A-44A9-911E-FB0A8E2B3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F90E10-F731-406F-B3DF-0F55C9CDAE1E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b301f0a4-feca-4c67-8073-e57d260776cb"/>
    <ds:schemaRef ds:uri="59facde8-6d67-4c23-abc4-980fc65bcf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Planilha de Fundamentos VGIR</vt:lpstr>
      <vt:lpstr>Cadastro</vt:lpstr>
      <vt:lpstr>'Planilha de Fundamentos VGIR'!Print_Area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2022-07-25T18:21:19Z</dcterms:created>
  <dcterms:modified xsi:type="dcterms:W3CDTF">2025-06-25T17:29:28Z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</Properties>
</file>