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uno.oliveira\Downloads\"/>
    </mc:Choice>
  </mc:AlternateContent>
  <xr:revisionPtr revIDLastSave="0" documentId="13_ncr:1_{BE058C67-72A1-44A4-BAB0-E10AC0FB933D}" xr6:coauthVersionLast="47" xr6:coauthVersionMax="47" xr10:uidLastSave="{00000000-0000-0000-0000-000000000000}"/>
  <bookViews>
    <workbookView xWindow="-28920" yWindow="-120" windowWidth="29040" windowHeight="15840" xr2:uid="{2667D5BE-4FEF-41F8-831E-977E6A82A6FC}"/>
  </bookViews>
  <sheets>
    <sheet name="Planilha de Fundamentos VGIR" sheetId="1" r:id="rId1"/>
    <sheet name="Cadastro" sheetId="2" r:id="rId2"/>
  </sheets>
  <externalReferences>
    <externalReference r:id="rId3"/>
  </externalReferences>
  <definedNames>
    <definedName name="_xlnm._FilterDatabase" localSheetId="0" hidden="1">'Planilha de Fundamentos VGIR'!$A$5:$S$5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'Planilha de Fundamentos VGIR'!$A$1:$R$69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1" l="1"/>
  <c r="L69" i="1" l="1"/>
  <c r="G69" i="1"/>
  <c r="G68" i="1"/>
  <c r="H32" i="1" l="1"/>
  <c r="H49" i="1"/>
  <c r="H40" i="1"/>
  <c r="H26" i="1"/>
  <c r="H16" i="1"/>
  <c r="H62" i="1"/>
  <c r="H58" i="1"/>
  <c r="H39" i="1"/>
  <c r="H25" i="1"/>
  <c r="H15" i="1"/>
  <c r="H61" i="1"/>
  <c r="H50" i="1"/>
  <c r="H38" i="1"/>
  <c r="H24" i="1"/>
  <c r="H13" i="1"/>
  <c r="H60" i="1"/>
  <c r="H56" i="1"/>
  <c r="H37" i="1"/>
  <c r="H23" i="1"/>
  <c r="H12" i="1"/>
  <c r="H59" i="1"/>
  <c r="H48" i="1"/>
  <c r="H36" i="1"/>
  <c r="H22" i="1"/>
  <c r="H11" i="1"/>
  <c r="H57" i="1"/>
  <c r="H47" i="1"/>
  <c r="H35" i="1"/>
  <c r="H21" i="1"/>
  <c r="H10" i="1"/>
  <c r="H46" i="1"/>
  <c r="H34" i="1"/>
  <c r="H20" i="1"/>
  <c r="H9" i="1"/>
  <c r="H55" i="1"/>
  <c r="H45" i="1"/>
  <c r="H33" i="1"/>
  <c r="H30" i="1"/>
  <c r="H8" i="1"/>
  <c r="H44" i="1"/>
  <c r="H31" i="1"/>
  <c r="H19" i="1"/>
  <c r="H6" i="1"/>
  <c r="H43" i="1"/>
  <c r="H29" i="1"/>
  <c r="H18" i="1"/>
  <c r="H7" i="1"/>
  <c r="H52" i="1"/>
  <c r="H42" i="1"/>
  <c r="H28" i="1"/>
  <c r="H17" i="1"/>
  <c r="H51" i="1"/>
  <c r="H41" i="1"/>
  <c r="H27" i="1"/>
  <c r="H14" i="1"/>
  <c r="H54" i="1"/>
  <c r="H53" i="1"/>
  <c r="H65" i="1"/>
  <c r="H69" i="1"/>
  <c r="H68" i="1"/>
</calcChain>
</file>

<file path=xl/sharedStrings.xml><?xml version="1.0" encoding="utf-8"?>
<sst xmlns="http://schemas.openxmlformats.org/spreadsheetml/2006/main" count="978" uniqueCount="204">
  <si>
    <t>VALORA CRI CDI FUNDO DE INVESTIMENTO IMOBILIÁRIO – FII (B3: VGIR11)</t>
  </si>
  <si>
    <t>Ativo</t>
  </si>
  <si>
    <t>Emissor</t>
  </si>
  <si>
    <t>Código Ativo</t>
  </si>
  <si>
    <t>Segmento</t>
  </si>
  <si>
    <t>Rating Independente</t>
  </si>
  <si>
    <t>Valor (R$)</t>
  </si>
  <si>
    <t>% PL</t>
  </si>
  <si>
    <t>Indexador</t>
  </si>
  <si>
    <t>Vencimento</t>
  </si>
  <si>
    <t>Duration (anos)</t>
  </si>
  <si>
    <t>Pagamento</t>
  </si>
  <si>
    <t>Razão de Garantia</t>
  </si>
  <si>
    <t>LTV</t>
  </si>
  <si>
    <t>Participação Consolidada VGI</t>
  </si>
  <si>
    <t>Emissão (400/476)</t>
  </si>
  <si>
    <t>ICVM 476</t>
  </si>
  <si>
    <t>ICVM 400</t>
  </si>
  <si>
    <t>Total de CRIs</t>
  </si>
  <si>
    <t>Caixa Bruto</t>
  </si>
  <si>
    <t>Rendimentos à Distribuir e Provisões</t>
  </si>
  <si>
    <t>Caixa Líquido</t>
  </si>
  <si>
    <t>Patrimônio Líquido</t>
  </si>
  <si>
    <t>Cupom</t>
  </si>
  <si>
    <t>CRI Helbor 22E</t>
  </si>
  <si>
    <t xml:space="preserve">Habitasec </t>
  </si>
  <si>
    <t>22L1013767</t>
  </si>
  <si>
    <t>Residencial</t>
  </si>
  <si>
    <t>na</t>
  </si>
  <si>
    <t>CDI +</t>
  </si>
  <si>
    <t>mensal</t>
  </si>
  <si>
    <t>CRI Helbor 7E1S</t>
  </si>
  <si>
    <t>22E1211649</t>
  </si>
  <si>
    <t>True Sec</t>
  </si>
  <si>
    <t>22D0836679</t>
  </si>
  <si>
    <t>A S&amp;P</t>
  </si>
  <si>
    <t>Opea Sec</t>
  </si>
  <si>
    <t>22K1684666</t>
  </si>
  <si>
    <t>CRI Oscar Freire 50S</t>
  </si>
  <si>
    <t>Província</t>
  </si>
  <si>
    <t>21L0002653</t>
  </si>
  <si>
    <t>CRI AMF Saúde 2</t>
  </si>
  <si>
    <t>22B0512752</t>
  </si>
  <si>
    <t>CRI HM Engenharia 366S</t>
  </si>
  <si>
    <t>21F1076974</t>
  </si>
  <si>
    <t>CRI Delfim Moreira 23S</t>
  </si>
  <si>
    <t>20J0764341</t>
  </si>
  <si>
    <t>CRI Via Sul</t>
  </si>
  <si>
    <t>22E1313665</t>
  </si>
  <si>
    <t>CRI Augusta 1S</t>
  </si>
  <si>
    <t>22H1318883</t>
  </si>
  <si>
    <t>22L0179634</t>
  </si>
  <si>
    <t>Vert Sec</t>
  </si>
  <si>
    <t>IPCA +</t>
  </si>
  <si>
    <t>CRI GFSA 2S</t>
  </si>
  <si>
    <t>22H1319855</t>
  </si>
  <si>
    <t>CRI Iperoig</t>
  </si>
  <si>
    <t>21F0950399</t>
  </si>
  <si>
    <t>CRI Alfa Realty</t>
  </si>
  <si>
    <t>20D0892140</t>
  </si>
  <si>
    <t>CRI Helbor 440S</t>
  </si>
  <si>
    <t>Virgo</t>
  </si>
  <si>
    <t>22A0788605</t>
  </si>
  <si>
    <t>CRI Vino</t>
  </si>
  <si>
    <t>22K1377349</t>
  </si>
  <si>
    <t>Escritório</t>
  </si>
  <si>
    <t xml:space="preserve">CRI MF7 </t>
  </si>
  <si>
    <t>22J1021044</t>
  </si>
  <si>
    <t>CRI CH</t>
  </si>
  <si>
    <t>22J0264219</t>
  </si>
  <si>
    <t>22D0847833</t>
  </si>
  <si>
    <t xml:space="preserve">CRI Enplan 1S </t>
  </si>
  <si>
    <t>22J0070436</t>
  </si>
  <si>
    <t>CRI Helbor 255S</t>
  </si>
  <si>
    <t>20C1008009</t>
  </si>
  <si>
    <t>CRI MLG Brooklin</t>
  </si>
  <si>
    <t>21F0950239</t>
  </si>
  <si>
    <t>22C0927973</t>
  </si>
  <si>
    <t>CRI Gafisa 306S</t>
  </si>
  <si>
    <t>21L0729728</t>
  </si>
  <si>
    <t>CRI Gafisa 307S</t>
  </si>
  <si>
    <t>21L0729731</t>
  </si>
  <si>
    <t>CRI RNI 31S</t>
  </si>
  <si>
    <t>Nova Sec</t>
  </si>
  <si>
    <t>19B0177968</t>
  </si>
  <si>
    <t xml:space="preserve">CRI Enplan 2S </t>
  </si>
  <si>
    <t>22J0123615</t>
  </si>
  <si>
    <t>CRI General Shopping</t>
  </si>
  <si>
    <t>20G0800227</t>
  </si>
  <si>
    <t>Shopping</t>
  </si>
  <si>
    <t>CRI Inter 464S</t>
  </si>
  <si>
    <t>22A0883092</t>
  </si>
  <si>
    <t>CRI RNI 27S</t>
  </si>
  <si>
    <t>18D0698877</t>
  </si>
  <si>
    <t>CRI Rede D'Or 397S</t>
  </si>
  <si>
    <t>21K0001807</t>
  </si>
  <si>
    <t>Hospital</t>
  </si>
  <si>
    <t>CRI Setin</t>
  </si>
  <si>
    <t>19E0281174</t>
  </si>
  <si>
    <t>CRI Almeida Junior</t>
  </si>
  <si>
    <t>19L0909950</t>
  </si>
  <si>
    <t xml:space="preserve"> </t>
  </si>
  <si>
    <t>ICVM 160</t>
  </si>
  <si>
    <t>CRI Helbor 257S</t>
  </si>
  <si>
    <t>20C1008074</t>
  </si>
  <si>
    <t>CRI Planta II</t>
  </si>
  <si>
    <t>22G1110109</t>
  </si>
  <si>
    <t>CRI HM Engenharia 97E</t>
  </si>
  <si>
    <t>CRI Ângelo Colucci</t>
  </si>
  <si>
    <t>CRI You 73E 1S</t>
  </si>
  <si>
    <t>CRI Alpha Lake 52s</t>
  </si>
  <si>
    <t>23D1611321</t>
  </si>
  <si>
    <t>23F1689784</t>
  </si>
  <si>
    <t>23F1688312</t>
  </si>
  <si>
    <t>CRI Porte 1S14E</t>
  </si>
  <si>
    <t>CRI Sampaio Viana</t>
  </si>
  <si>
    <t>CRI Patteo Mogilar</t>
  </si>
  <si>
    <t>CRI MF7 Wire</t>
  </si>
  <si>
    <t>23G1265217</t>
  </si>
  <si>
    <t>CRI You 73E 2S</t>
  </si>
  <si>
    <t>CRI Delfim Moreira 22S</t>
  </si>
  <si>
    <t>22D0847835</t>
  </si>
  <si>
    <t>20J0764140</t>
  </si>
  <si>
    <t>CRI HBR 34E</t>
  </si>
  <si>
    <t>23J1928151</t>
  </si>
  <si>
    <t>CRI Helbor 40E</t>
  </si>
  <si>
    <t>23K1511855</t>
  </si>
  <si>
    <t>CRI Longitude 44E 1S</t>
  </si>
  <si>
    <t>CRI HM Engenharia 365S</t>
  </si>
  <si>
    <t>23L1958573</t>
  </si>
  <si>
    <t>21F1076950</t>
  </si>
  <si>
    <t>CRI Gilberto Sabino</t>
  </si>
  <si>
    <t>24A2191067</t>
  </si>
  <si>
    <t>Duration Médio:</t>
  </si>
  <si>
    <t>CRI JSTX</t>
  </si>
  <si>
    <t xml:space="preserve">CRI Vino 2S </t>
  </si>
  <si>
    <t>24A1828538</t>
  </si>
  <si>
    <t>24A2692084</t>
  </si>
  <si>
    <t xml:space="preserve">Logística </t>
  </si>
  <si>
    <t>CRI Tecnisa 11E 1S</t>
  </si>
  <si>
    <t>24E1885543</t>
  </si>
  <si>
    <t>23L1958694</t>
  </si>
  <si>
    <t>24D3464295</t>
  </si>
  <si>
    <t>24E1753141</t>
  </si>
  <si>
    <t>24E1235616</t>
  </si>
  <si>
    <t>CRI Guaicurus</t>
  </si>
  <si>
    <t>CRI Longitude 44E 2S</t>
  </si>
  <si>
    <t>Pulverizado</t>
  </si>
  <si>
    <t>CRI Viewco</t>
  </si>
  <si>
    <t>CRI Gafisa FE 2S</t>
  </si>
  <si>
    <t>CRI MF7 28E 2S</t>
  </si>
  <si>
    <t>CRI São Gonçalo 179E</t>
  </si>
  <si>
    <t>CRI Hub Pinheiros 2S</t>
  </si>
  <si>
    <t>CRI Hub Pinheiros</t>
  </si>
  <si>
    <t>24G1559252</t>
  </si>
  <si>
    <t>22D0634282</t>
  </si>
  <si>
    <t>24G1972260</t>
  </si>
  <si>
    <t>CRI Gafisa FE 2s</t>
  </si>
  <si>
    <t>CRI MF7 28E 2s</t>
  </si>
  <si>
    <t>N/A</t>
  </si>
  <si>
    <t>CRI Gafisa FE 1S</t>
  </si>
  <si>
    <t>24E1730283</t>
  </si>
  <si>
    <t>BTS</t>
  </si>
  <si>
    <t>Alto Paraíso</t>
  </si>
  <si>
    <t>Oscar Freire 59S</t>
  </si>
  <si>
    <t>TJKB 1S</t>
  </si>
  <si>
    <t>Choice 2S</t>
  </si>
  <si>
    <t>21E0608916</t>
  </si>
  <si>
    <t>24I1148077</t>
  </si>
  <si>
    <t xml:space="preserve">24I1465223 </t>
  </si>
  <si>
    <t>24H2371352</t>
  </si>
  <si>
    <t>CRI Alto Paraíso</t>
  </si>
  <si>
    <t>CRI Oscar Freire 59S</t>
  </si>
  <si>
    <t>CRI TJKB 1S</t>
  </si>
  <si>
    <t>CRI Choice 2S</t>
  </si>
  <si>
    <t>03/07/2025</t>
  </si>
  <si>
    <t>24I1465223</t>
  </si>
  <si>
    <t>CRI Matarazzo 340E</t>
  </si>
  <si>
    <t>24K1488063</t>
  </si>
  <si>
    <t>CRI Matarazzo GFSA</t>
  </si>
  <si>
    <t>CRI RV Ipiranga 2</t>
  </si>
  <si>
    <t>CRI Flow</t>
  </si>
  <si>
    <t>CRI Helbor 79E 1S</t>
  </si>
  <si>
    <t>CRI RV Ipiranga 18E</t>
  </si>
  <si>
    <t>CRI Pagano</t>
  </si>
  <si>
    <t>CRI Splendido</t>
  </si>
  <si>
    <t>CRI Golf Residence</t>
  </si>
  <si>
    <t>24L2500157</t>
  </si>
  <si>
    <t>22J0347078</t>
  </si>
  <si>
    <t>24L2725046</t>
  </si>
  <si>
    <t>24L2814870</t>
  </si>
  <si>
    <t>24J3525117</t>
  </si>
  <si>
    <t>24L2014595</t>
  </si>
  <si>
    <t>24L2726068</t>
  </si>
  <si>
    <t>24L2500955</t>
  </si>
  <si>
    <t>Fonte de Repagamento</t>
  </si>
  <si>
    <t>Corporativo</t>
  </si>
  <si>
    <t>Terreno + RI</t>
  </si>
  <si>
    <t>Estoque</t>
  </si>
  <si>
    <t>Terreno + Construção</t>
  </si>
  <si>
    <t>Construção</t>
  </si>
  <si>
    <t>Terreno</t>
  </si>
  <si>
    <t>Locação</t>
  </si>
  <si>
    <t>29/11/2030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</si>
</sst>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8" formatCode="_-* #,##0.0000_-;\-* #,##0.0000_-;_-* &quot;-&quot;????_-;_-@_-"/>
    <numFmt numFmtId="169" formatCode="0.0000000"/>
  </numFmts>
  <fonts count="12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color rgb="FF00435D"/>
      <name val="Calibri"/>
      <family val="2"/>
    </font>
    <font>
      <sz val="9"/>
      <name val="Arial"/>
      <family val="2"/>
    </font>
    <font>
      <sz val="8"/>
      <color rgb="FF404040"/>
      <name val="Calibri"/>
      <family val="2"/>
    </font>
    <font>
      <sz val="8"/>
      <color theme="1" tint="0.249977111117893"/>
      <name val="Calibri"/>
      <family val="2"/>
    </font>
    <font>
      <sz val="8"/>
      <color rgb="FF000000"/>
      <name val="Calibri"/>
      <family val="2"/>
    </font>
    <font>
      <b/>
      <sz val="9"/>
      <color rgb="FF00435D"/>
      <name val="Calibri"/>
      <family val="2"/>
    </font>
    <font>
      <sz val="8"/>
      <color rgb="FF404040"/>
      <name val="Arial Narrow"/>
      <family val="2"/>
    </font>
    <font>
      <sz val="8"/>
      <color rgb="FFFF0000"/>
      <name val="Calibri"/>
      <family val="2"/>
    </font>
    <font>
      <b/>
      <sz val="8"/>
      <color rgb="FF00435D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4" fontId="5" fillId="0" borderId="3" xfId="0" applyNumberFormat="1" applyFont="1" applyBorder="1" applyAlignment="1">
      <alignment horizontal="center" vertical="center" wrapText="1" readingOrder="1"/>
    </xf>
    <xf numFmtId="10" fontId="5" fillId="0" borderId="3" xfId="0" applyNumberFormat="1" applyFont="1" applyBorder="1" applyAlignment="1">
      <alignment horizontal="center" vertical="center" wrapText="1" readingOrder="1"/>
    </xf>
    <xf numFmtId="14" fontId="5" fillId="0" borderId="3" xfId="0" applyNumberFormat="1" applyFont="1" applyBorder="1" applyAlignment="1">
      <alignment horizontal="center" vertical="center" wrapText="1" readingOrder="1"/>
    </xf>
    <xf numFmtId="2" fontId="5" fillId="0" borderId="3" xfId="0" applyNumberFormat="1" applyFont="1" applyBorder="1" applyAlignment="1">
      <alignment horizontal="center" vertical="center" wrapText="1" readingOrder="1"/>
    </xf>
    <xf numFmtId="165" fontId="5" fillId="0" borderId="3" xfId="2" applyNumberFormat="1" applyFont="1" applyFill="1" applyBorder="1" applyAlignment="1">
      <alignment horizontal="center" vertical="center" wrapText="1" readingOrder="1"/>
    </xf>
    <xf numFmtId="10" fontId="6" fillId="0" borderId="4" xfId="2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4" fontId="7" fillId="0" borderId="5" xfId="0" applyNumberFormat="1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2" fillId="0" borderId="0" xfId="0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 wrapText="1" readingOrder="1"/>
    </xf>
    <xf numFmtId="169" fontId="5" fillId="0" borderId="0" xfId="0" applyNumberFormat="1" applyFont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4" fontId="2" fillId="0" borderId="0" xfId="0" applyNumberFormat="1" applyFont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 wrapText="1" readingOrder="1"/>
    </xf>
    <xf numFmtId="1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readingOrder="1"/>
    </xf>
    <xf numFmtId="0" fontId="7" fillId="0" borderId="3" xfId="0" applyFont="1" applyBorder="1" applyAlignment="1">
      <alignment vertical="center" wrapText="1" readingOrder="1"/>
    </xf>
    <xf numFmtId="0" fontId="7" fillId="0" borderId="3" xfId="0" applyFont="1" applyBorder="1" applyAlignment="1">
      <alignment horizontal="left" vertical="center" wrapText="1" readingOrder="1"/>
    </xf>
    <xf numFmtId="4" fontId="7" fillId="0" borderId="3" xfId="0" applyNumberFormat="1" applyFont="1" applyBorder="1" applyAlignment="1">
      <alignment horizontal="left" vertical="center" wrapText="1" readingOrder="1"/>
    </xf>
    <xf numFmtId="0" fontId="3" fillId="0" borderId="3" xfId="0" applyFont="1" applyBorder="1" applyAlignment="1">
      <alignment vertical="center" readingOrder="1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1" applyFont="1" applyAlignment="1">
      <alignment vertical="center"/>
    </xf>
    <xf numFmtId="11" fontId="2" fillId="0" borderId="0" xfId="0" applyNumberFormat="1" applyFont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 readingOrder="1"/>
    </xf>
    <xf numFmtId="10" fontId="3" fillId="0" borderId="5" xfId="2" applyNumberFormat="1" applyFont="1" applyFill="1" applyBorder="1" applyAlignment="1">
      <alignment horizontal="center" vertical="center" wrapText="1" readingOrder="1"/>
    </xf>
    <xf numFmtId="164" fontId="2" fillId="0" borderId="0" xfId="1" applyFont="1" applyFill="1" applyAlignment="1">
      <alignment vertical="center"/>
    </xf>
    <xf numFmtId="10" fontId="5" fillId="0" borderId="3" xfId="2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/>
    </xf>
    <xf numFmtId="10" fontId="0" fillId="0" borderId="0" xfId="2" applyNumberFormat="1" applyFont="1"/>
    <xf numFmtId="14" fontId="0" fillId="0" borderId="0" xfId="0" applyNumberFormat="1"/>
    <xf numFmtId="9" fontId="2" fillId="0" borderId="0" xfId="2" applyFont="1" applyAlignment="1">
      <alignment vertical="center"/>
    </xf>
    <xf numFmtId="4" fontId="11" fillId="2" borderId="6" xfId="0" applyNumberFormat="1" applyFont="1" applyFill="1" applyBorder="1" applyAlignment="1">
      <alignment horizontal="center" vertical="center" wrapText="1" readingOrder="1"/>
    </xf>
    <xf numFmtId="167" fontId="9" fillId="0" borderId="3" xfId="0" applyNumberFormat="1" applyFont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horizontal="center" vertical="center" wrapText="1" readingOrder="1"/>
    </xf>
    <xf numFmtId="0" fontId="3" fillId="3" borderId="2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readingOrder="1"/>
    </xf>
    <xf numFmtId="2" fontId="3" fillId="0" borderId="3" xfId="0" applyNumberFormat="1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10" fontId="11" fillId="0" borderId="6" xfId="0" applyNumberFormat="1" applyFont="1" applyBorder="1" applyAlignment="1">
      <alignment horizontal="center" vertical="center" wrapText="1" readingOrder="1"/>
    </xf>
  </cellXfs>
  <cellStyles count="5">
    <cellStyle name="Comma" xfId="1" builtinId="3"/>
    <cellStyle name="Normal" xfId="0" builtinId="0"/>
    <cellStyle name="Normal_Novos modelos" xfId="3" xr:uid="{2C72A3AB-31F1-43CB-A501-F4D260A7115B}"/>
    <cellStyle name="Percent" xfId="2" builtinId="5"/>
    <cellStyle name="Porcentagem 2" xfId="4" xr:uid="{465B91AB-679A-4582-9D2F-0912E44AA1C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3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58709</xdr:rowOff>
    </xdr:from>
    <xdr:to>
      <xdr:col>0</xdr:col>
      <xdr:colOff>1851061</xdr:colOff>
      <xdr:row>2</xdr:row>
      <xdr:rowOff>41118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1F744D3-4CCD-4C08-9B43-306AE4199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09"/>
          <a:ext cx="1892971" cy="550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alorainvest-my.sharepoint.com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5FD3-6C6B-43BD-A7A1-9270D029EEFF}">
  <sheetPr codeName="Sheet1">
    <pageSetUpPr fitToPage="1"/>
  </sheetPr>
  <dimension ref="A1:S131"/>
  <sheetViews>
    <sheetView showGridLines="0" tabSelected="1" zoomScale="85" zoomScaleNormal="85" workbookViewId="0">
      <selection activeCell="F59" sqref="F59"/>
    </sheetView>
  </sheetViews>
  <sheetFormatPr defaultColWidth="9.109375" defaultRowHeight="10.199999999999999" x14ac:dyDescent="0.25"/>
  <cols>
    <col min="1" max="1" width="27.109375" style="1" bestFit="1" customWidth="1"/>
    <col min="2" max="2" width="8.33203125" style="1" bestFit="1" customWidth="1"/>
    <col min="3" max="3" width="12.33203125" style="20" bestFit="1" customWidth="1"/>
    <col min="4" max="4" width="9.6640625" style="43" bestFit="1" customWidth="1"/>
    <col min="5" max="5" width="16.109375" style="43" bestFit="1" customWidth="1"/>
    <col min="6" max="6" width="13.6640625" style="20" customWidth="1"/>
    <col min="7" max="7" width="15" style="20" bestFit="1" customWidth="1"/>
    <col min="8" max="8" width="7.21875" style="20" bestFit="1" customWidth="1"/>
    <col min="9" max="9" width="9.44140625" style="20" bestFit="1" customWidth="1"/>
    <col min="10" max="10" width="7.33203125" style="1" bestFit="1" customWidth="1"/>
    <col min="11" max="11" width="14.88671875" style="1" bestFit="1" customWidth="1"/>
    <col min="12" max="12" width="10.109375" style="1" bestFit="1" customWidth="1"/>
    <col min="13" max="13" width="7.6640625" style="1" bestFit="1" customWidth="1"/>
    <col min="14" max="14" width="9.44140625" style="1" bestFit="1" customWidth="1"/>
    <col min="15" max="15" width="5" style="1" bestFit="1" customWidth="1"/>
    <col min="16" max="16" width="15.5546875" style="1" bestFit="1" customWidth="1"/>
    <col min="17" max="17" width="9.33203125" style="1" bestFit="1" customWidth="1"/>
    <col min="18" max="18" width="11.21875" style="1" bestFit="1" customWidth="1"/>
    <col min="19" max="19" width="11.33203125" style="1" bestFit="1" customWidth="1"/>
    <col min="20" max="16384" width="9.109375" style="1"/>
  </cols>
  <sheetData>
    <row r="1" spans="1:19" ht="29.4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9" ht="15" customHeight="1" x14ac:dyDescent="0.25">
      <c r="A2" s="57" t="s">
        <v>101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5" spans="1:19" ht="28.8" customHeight="1" x14ac:dyDescent="0.25">
      <c r="A5" s="52" t="s">
        <v>1</v>
      </c>
      <c r="B5" s="52" t="s">
        <v>2</v>
      </c>
      <c r="C5" s="52" t="s">
        <v>3</v>
      </c>
      <c r="D5" s="52" t="s">
        <v>4</v>
      </c>
      <c r="E5" s="52" t="s">
        <v>195</v>
      </c>
      <c r="F5" s="52" t="s">
        <v>5</v>
      </c>
      <c r="G5" s="52" t="s">
        <v>6</v>
      </c>
      <c r="H5" s="52" t="s">
        <v>7</v>
      </c>
      <c r="I5" s="55" t="s">
        <v>8</v>
      </c>
      <c r="J5" s="52" t="s">
        <v>23</v>
      </c>
      <c r="K5" s="52" t="s">
        <v>9</v>
      </c>
      <c r="L5" s="52" t="s">
        <v>10</v>
      </c>
      <c r="M5" s="52" t="s">
        <v>11</v>
      </c>
      <c r="N5" s="52" t="s">
        <v>12</v>
      </c>
      <c r="O5" s="53" t="s">
        <v>13</v>
      </c>
      <c r="P5" s="53" t="s">
        <v>14</v>
      </c>
      <c r="Q5" s="54" t="s">
        <v>15</v>
      </c>
    </row>
    <row r="6" spans="1:19" ht="12.75" customHeight="1" x14ac:dyDescent="0.25">
      <c r="A6" s="2" t="s">
        <v>139</v>
      </c>
      <c r="B6" s="2" t="s">
        <v>33</v>
      </c>
      <c r="C6" s="2" t="s">
        <v>34</v>
      </c>
      <c r="D6" s="2" t="s">
        <v>27</v>
      </c>
      <c r="E6" s="2" t="s">
        <v>196</v>
      </c>
      <c r="F6" s="2" t="s">
        <v>35</v>
      </c>
      <c r="G6" s="4">
        <v>84891000.021200001</v>
      </c>
      <c r="H6" s="5">
        <f t="shared" ref="H6:H37" si="0">G6/$G$69</f>
        <v>6.0336673844709567E-2</v>
      </c>
      <c r="I6" s="5" t="s">
        <v>29</v>
      </c>
      <c r="J6" s="5">
        <v>3.7499999999999999E-2</v>
      </c>
      <c r="K6" s="6">
        <v>46871</v>
      </c>
      <c r="L6" s="27">
        <v>2.1147877720828232</v>
      </c>
      <c r="M6" s="27" t="s">
        <v>30</v>
      </c>
      <c r="N6" s="8" t="s">
        <v>159</v>
      </c>
      <c r="O6" s="8" t="s">
        <v>28</v>
      </c>
      <c r="P6" s="8">
        <v>1</v>
      </c>
      <c r="Q6" s="9" t="s">
        <v>16</v>
      </c>
      <c r="R6" s="49"/>
      <c r="S6" s="37"/>
    </row>
    <row r="7" spans="1:19" x14ac:dyDescent="0.25">
      <c r="A7" s="2" t="s">
        <v>125</v>
      </c>
      <c r="B7" s="2" t="s">
        <v>25</v>
      </c>
      <c r="C7" s="2" t="s">
        <v>126</v>
      </c>
      <c r="D7" s="2" t="s">
        <v>27</v>
      </c>
      <c r="E7" s="2" t="s">
        <v>196</v>
      </c>
      <c r="F7" s="2" t="s">
        <v>28</v>
      </c>
      <c r="G7" s="4">
        <v>79991001.382400006</v>
      </c>
      <c r="H7" s="5">
        <f t="shared" si="0"/>
        <v>5.6853976978905617E-2</v>
      </c>
      <c r="I7" s="5" t="s">
        <v>29</v>
      </c>
      <c r="J7" s="5">
        <v>0.03</v>
      </c>
      <c r="K7" s="6">
        <v>47086</v>
      </c>
      <c r="L7" s="27">
        <v>1.830103716863746</v>
      </c>
      <c r="M7" s="27" t="s">
        <v>30</v>
      </c>
      <c r="N7" s="8">
        <v>1.0640000000000001</v>
      </c>
      <c r="O7" s="8">
        <v>0.93984962406015038</v>
      </c>
      <c r="P7" s="8">
        <v>1</v>
      </c>
      <c r="Q7" s="9" t="s">
        <v>102</v>
      </c>
      <c r="R7" s="49"/>
      <c r="S7" s="37"/>
    </row>
    <row r="8" spans="1:19" ht="12.6" customHeight="1" x14ac:dyDescent="0.25">
      <c r="A8" s="2" t="s">
        <v>24</v>
      </c>
      <c r="B8" s="2" t="s">
        <v>25</v>
      </c>
      <c r="C8" s="2" t="s">
        <v>26</v>
      </c>
      <c r="D8" s="2" t="s">
        <v>27</v>
      </c>
      <c r="E8" s="2" t="s">
        <v>196</v>
      </c>
      <c r="F8" s="2" t="s">
        <v>28</v>
      </c>
      <c r="G8" s="4">
        <v>75114621.860499993</v>
      </c>
      <c r="H8" s="5">
        <f t="shared" si="0"/>
        <v>5.3388067510499959E-2</v>
      </c>
      <c r="I8" s="5" t="s">
        <v>29</v>
      </c>
      <c r="J8" s="5">
        <v>0.03</v>
      </c>
      <c r="K8" s="6">
        <v>46353</v>
      </c>
      <c r="L8" s="27">
        <v>0.89716968588515122</v>
      </c>
      <c r="M8" s="27" t="s">
        <v>30</v>
      </c>
      <c r="N8" s="8">
        <v>1.06</v>
      </c>
      <c r="O8" s="8">
        <v>0.94339622641509424</v>
      </c>
      <c r="P8" s="8">
        <v>1</v>
      </c>
      <c r="Q8" s="9" t="s">
        <v>16</v>
      </c>
      <c r="R8" s="49"/>
      <c r="S8" s="37"/>
    </row>
    <row r="9" spans="1:19" ht="12.6" customHeight="1" x14ac:dyDescent="0.25">
      <c r="A9" s="2" t="s">
        <v>31</v>
      </c>
      <c r="B9" s="2" t="s">
        <v>25</v>
      </c>
      <c r="C9" s="2" t="s">
        <v>32</v>
      </c>
      <c r="D9" s="2" t="s">
        <v>27</v>
      </c>
      <c r="E9" s="2" t="s">
        <v>197</v>
      </c>
      <c r="F9" s="2" t="s">
        <v>28</v>
      </c>
      <c r="G9" s="4">
        <v>72514262.656800002</v>
      </c>
      <c r="H9" s="5">
        <f t="shared" si="0"/>
        <v>5.1539850089176706E-2</v>
      </c>
      <c r="I9" s="5" t="s">
        <v>29</v>
      </c>
      <c r="J9" s="5">
        <v>0.03</v>
      </c>
      <c r="K9" s="6">
        <v>46545</v>
      </c>
      <c r="L9" s="27">
        <v>1.9</v>
      </c>
      <c r="M9" s="27" t="s">
        <v>30</v>
      </c>
      <c r="N9" s="8">
        <v>1.43</v>
      </c>
      <c r="O9" s="8">
        <v>0.69930069930069938</v>
      </c>
      <c r="P9" s="8">
        <v>1</v>
      </c>
      <c r="Q9" s="9" t="s">
        <v>16</v>
      </c>
      <c r="R9" s="49"/>
      <c r="S9" s="37"/>
    </row>
    <row r="10" spans="1:19" ht="12.6" customHeight="1" x14ac:dyDescent="0.25">
      <c r="A10" s="2" t="s">
        <v>134</v>
      </c>
      <c r="B10" s="2" t="s">
        <v>36</v>
      </c>
      <c r="C10" s="2" t="s">
        <v>136</v>
      </c>
      <c r="D10" s="2" t="s">
        <v>162</v>
      </c>
      <c r="E10" s="2" t="s">
        <v>162</v>
      </c>
      <c r="F10" s="2" t="s">
        <v>28</v>
      </c>
      <c r="G10" s="4">
        <v>70738564.406200007</v>
      </c>
      <c r="H10" s="5">
        <f t="shared" si="0"/>
        <v>5.0277764283068668E-2</v>
      </c>
      <c r="I10" s="5" t="s">
        <v>29</v>
      </c>
      <c r="J10" s="5">
        <v>3.2500000000000001E-2</v>
      </c>
      <c r="K10" s="6">
        <v>50742</v>
      </c>
      <c r="L10" s="27">
        <v>4.0134893528157605</v>
      </c>
      <c r="M10" s="27" t="s">
        <v>30</v>
      </c>
      <c r="N10" s="8">
        <v>1.1559857142857142</v>
      </c>
      <c r="O10" s="8">
        <v>0.86506259345765524</v>
      </c>
      <c r="P10" s="8">
        <v>1</v>
      </c>
      <c r="Q10" s="9" t="s">
        <v>102</v>
      </c>
      <c r="R10" s="49"/>
      <c r="S10" s="37"/>
    </row>
    <row r="11" spans="1:19" ht="12.75" customHeight="1" x14ac:dyDescent="0.25">
      <c r="A11" s="2" t="s">
        <v>179</v>
      </c>
      <c r="B11" s="2" t="s">
        <v>39</v>
      </c>
      <c r="C11" s="2" t="s">
        <v>187</v>
      </c>
      <c r="D11" s="2" t="s">
        <v>27</v>
      </c>
      <c r="E11" s="2" t="s">
        <v>198</v>
      </c>
      <c r="F11" s="2" t="s">
        <v>28</v>
      </c>
      <c r="G11" s="4">
        <v>65340887.2245</v>
      </c>
      <c r="H11" s="5">
        <f t="shared" si="0"/>
        <v>4.6441340073789333E-2</v>
      </c>
      <c r="I11" s="5" t="s">
        <v>29</v>
      </c>
      <c r="J11" s="5">
        <v>0.06</v>
      </c>
      <c r="K11" s="6">
        <v>47457</v>
      </c>
      <c r="L11" s="27">
        <v>2.0414539593195111</v>
      </c>
      <c r="M11" s="27" t="s">
        <v>30</v>
      </c>
      <c r="N11" s="8">
        <v>2.74</v>
      </c>
      <c r="O11" s="8">
        <v>0.36496350364963503</v>
      </c>
      <c r="P11" s="8">
        <v>1</v>
      </c>
      <c r="Q11" s="9" t="s">
        <v>102</v>
      </c>
      <c r="R11" s="49"/>
      <c r="S11" s="37"/>
    </row>
    <row r="12" spans="1:19" ht="12.75" customHeight="1" x14ac:dyDescent="0.25">
      <c r="A12" s="2" t="s">
        <v>107</v>
      </c>
      <c r="B12" s="2" t="s">
        <v>36</v>
      </c>
      <c r="C12" s="2" t="s">
        <v>37</v>
      </c>
      <c r="D12" s="2" t="s">
        <v>27</v>
      </c>
      <c r="E12" s="2" t="s">
        <v>196</v>
      </c>
      <c r="F12" s="2" t="s">
        <v>28</v>
      </c>
      <c r="G12" s="4">
        <v>60001104.679200001</v>
      </c>
      <c r="H12" s="5">
        <f t="shared" si="0"/>
        <v>4.2646064747111835E-2</v>
      </c>
      <c r="I12" s="5" t="s">
        <v>29</v>
      </c>
      <c r="J12" s="5">
        <v>4.7500000000000001E-2</v>
      </c>
      <c r="K12" s="6">
        <v>46353</v>
      </c>
      <c r="L12" s="27">
        <v>1.9063442336507144</v>
      </c>
      <c r="M12" s="27" t="s">
        <v>30</v>
      </c>
      <c r="N12" s="8">
        <v>1.2935000000000001</v>
      </c>
      <c r="O12" s="8">
        <v>0.77309625048318509</v>
      </c>
      <c r="P12" s="8">
        <v>1</v>
      </c>
      <c r="Q12" s="9" t="s">
        <v>16</v>
      </c>
      <c r="R12" s="49"/>
      <c r="S12" s="37"/>
    </row>
    <row r="13" spans="1:19" ht="12.75" customHeight="1" x14ac:dyDescent="0.25">
      <c r="A13" s="2" t="s">
        <v>180</v>
      </c>
      <c r="B13" s="2" t="s">
        <v>39</v>
      </c>
      <c r="C13" s="2" t="s">
        <v>188</v>
      </c>
      <c r="D13" s="2" t="s">
        <v>27</v>
      </c>
      <c r="E13" s="2" t="s">
        <v>199</v>
      </c>
      <c r="F13" s="2" t="s">
        <v>28</v>
      </c>
      <c r="G13" s="4">
        <v>57316089.553499997</v>
      </c>
      <c r="H13" s="5">
        <f t="shared" si="0"/>
        <v>4.0737677734742857E-2</v>
      </c>
      <c r="I13" s="5" t="s">
        <v>29</v>
      </c>
      <c r="J13" s="5">
        <v>3.9600000000000003E-2</v>
      </c>
      <c r="K13" s="6">
        <v>46178</v>
      </c>
      <c r="L13" s="27">
        <v>1.1218156594561643</v>
      </c>
      <c r="M13" s="27" t="s">
        <v>30</v>
      </c>
      <c r="N13" s="8">
        <v>1.2574287607687211</v>
      </c>
      <c r="O13" s="8">
        <v>0.79527368165863832</v>
      </c>
      <c r="P13" s="8">
        <v>1</v>
      </c>
      <c r="Q13" s="9" t="s">
        <v>16</v>
      </c>
      <c r="R13" s="49"/>
      <c r="S13" s="37"/>
    </row>
    <row r="14" spans="1:19" ht="12.75" customHeight="1" x14ac:dyDescent="0.25">
      <c r="A14" s="2" t="s">
        <v>160</v>
      </c>
      <c r="B14" s="2" t="s">
        <v>39</v>
      </c>
      <c r="C14" s="2" t="s">
        <v>161</v>
      </c>
      <c r="D14" s="2" t="s">
        <v>27</v>
      </c>
      <c r="E14" s="2" t="s">
        <v>200</v>
      </c>
      <c r="F14" s="2" t="s">
        <v>28</v>
      </c>
      <c r="G14" s="4">
        <v>55258854.5766</v>
      </c>
      <c r="H14" s="5">
        <f t="shared" si="0"/>
        <v>3.9275488388497135E-2</v>
      </c>
      <c r="I14" s="5" t="s">
        <v>29</v>
      </c>
      <c r="J14" s="5">
        <v>0.06</v>
      </c>
      <c r="K14" s="6">
        <v>46178</v>
      </c>
      <c r="L14" s="27">
        <v>1.1021221576605289</v>
      </c>
      <c r="M14" s="27" t="s">
        <v>30</v>
      </c>
      <c r="N14" s="8">
        <v>1.5804487179487181</v>
      </c>
      <c r="O14" s="8">
        <v>0.63273169742445745</v>
      </c>
      <c r="P14" s="8">
        <v>1</v>
      </c>
      <c r="Q14" s="9" t="s">
        <v>102</v>
      </c>
      <c r="R14" s="49"/>
      <c r="S14" s="41"/>
    </row>
    <row r="15" spans="1:19" ht="12.75" customHeight="1" x14ac:dyDescent="0.25">
      <c r="A15" s="2" t="s">
        <v>38</v>
      </c>
      <c r="B15" s="2" t="s">
        <v>39</v>
      </c>
      <c r="C15" s="2" t="s">
        <v>40</v>
      </c>
      <c r="D15" s="2" t="s">
        <v>27</v>
      </c>
      <c r="E15" s="2" t="s">
        <v>197</v>
      </c>
      <c r="F15" s="2" t="s">
        <v>28</v>
      </c>
      <c r="G15" s="4">
        <v>54733756.205899999</v>
      </c>
      <c r="H15" s="5">
        <f t="shared" si="0"/>
        <v>3.890227227464052E-2</v>
      </c>
      <c r="I15" s="5" t="s">
        <v>29</v>
      </c>
      <c r="J15" s="5">
        <v>0.04</v>
      </c>
      <c r="K15" s="6">
        <v>46353</v>
      </c>
      <c r="L15" s="27">
        <v>1.5171342290472907</v>
      </c>
      <c r="M15" s="27" t="s">
        <v>30</v>
      </c>
      <c r="N15" s="8">
        <v>1.31</v>
      </c>
      <c r="O15" s="8">
        <v>0.76335877862595414</v>
      </c>
      <c r="P15" s="8">
        <v>1</v>
      </c>
      <c r="Q15" s="9" t="s">
        <v>16</v>
      </c>
      <c r="R15" s="49"/>
      <c r="S15" s="37"/>
    </row>
    <row r="16" spans="1:19" ht="12.75" customHeight="1" x14ac:dyDescent="0.25">
      <c r="A16" s="2" t="s">
        <v>123</v>
      </c>
      <c r="B16" s="2" t="s">
        <v>25</v>
      </c>
      <c r="C16" s="2" t="s">
        <v>124</v>
      </c>
      <c r="D16" s="2" t="s">
        <v>65</v>
      </c>
      <c r="E16" s="2" t="s">
        <v>147</v>
      </c>
      <c r="F16" s="2" t="s">
        <v>28</v>
      </c>
      <c r="G16" s="4">
        <v>52554359.194200002</v>
      </c>
      <c r="H16" s="5">
        <f t="shared" si="0"/>
        <v>3.7353255692903486E-2</v>
      </c>
      <c r="I16" s="5" t="s">
        <v>29</v>
      </c>
      <c r="J16" s="5">
        <v>3.5000000000000003E-2</v>
      </c>
      <c r="K16" s="6">
        <v>48151</v>
      </c>
      <c r="L16" s="27">
        <v>3.1619099086576554</v>
      </c>
      <c r="M16" s="27" t="s">
        <v>30</v>
      </c>
      <c r="N16" s="8">
        <v>1.32</v>
      </c>
      <c r="O16" s="8">
        <v>0.75757575757575757</v>
      </c>
      <c r="P16" s="8">
        <v>1</v>
      </c>
      <c r="Q16" s="9" t="s">
        <v>102</v>
      </c>
      <c r="R16" s="49"/>
      <c r="S16" s="37"/>
    </row>
    <row r="17" spans="1:19" ht="13.2" customHeight="1" x14ac:dyDescent="0.25">
      <c r="A17" s="2" t="s">
        <v>151</v>
      </c>
      <c r="B17" s="2" t="s">
        <v>61</v>
      </c>
      <c r="C17" s="2" t="s">
        <v>156</v>
      </c>
      <c r="D17" s="2" t="s">
        <v>89</v>
      </c>
      <c r="E17" s="2" t="s">
        <v>147</v>
      </c>
      <c r="F17" s="2" t="s">
        <v>28</v>
      </c>
      <c r="G17" s="4">
        <v>45590851.9899</v>
      </c>
      <c r="H17" s="5">
        <f t="shared" si="0"/>
        <v>3.2403910498522356E-2</v>
      </c>
      <c r="I17" s="5" t="s">
        <v>29</v>
      </c>
      <c r="J17" s="5">
        <v>4.4999999999999998E-2</v>
      </c>
      <c r="K17" s="6">
        <v>50976</v>
      </c>
      <c r="L17" s="27">
        <v>4.124341128584402</v>
      </c>
      <c r="M17" s="27" t="s">
        <v>30</v>
      </c>
      <c r="N17" s="8">
        <v>6.0247999999999999</v>
      </c>
      <c r="O17" s="8">
        <v>0.16598061346434737</v>
      </c>
      <c r="P17" s="8">
        <v>0.91</v>
      </c>
      <c r="Q17" s="9" t="s">
        <v>102</v>
      </c>
      <c r="R17" s="49"/>
      <c r="S17" s="37"/>
    </row>
    <row r="18" spans="1:19" ht="13.2" customHeight="1" x14ac:dyDescent="0.25">
      <c r="A18" s="2" t="s">
        <v>148</v>
      </c>
      <c r="B18" s="2" t="s">
        <v>39</v>
      </c>
      <c r="C18" s="2" t="s">
        <v>142</v>
      </c>
      <c r="D18" s="2" t="s">
        <v>27</v>
      </c>
      <c r="E18" s="2" t="s">
        <v>200</v>
      </c>
      <c r="F18" s="2" t="s">
        <v>28</v>
      </c>
      <c r="G18" s="4">
        <v>37528586.697099999</v>
      </c>
      <c r="H18" s="5">
        <f t="shared" si="0"/>
        <v>2.6673617872687894E-2</v>
      </c>
      <c r="I18" s="5" t="s">
        <v>29</v>
      </c>
      <c r="J18" s="5">
        <v>4.2500000000000003E-2</v>
      </c>
      <c r="K18" s="6">
        <v>46301</v>
      </c>
      <c r="L18" s="27">
        <v>1.3788519015507523</v>
      </c>
      <c r="M18" s="27" t="s">
        <v>30</v>
      </c>
      <c r="N18" s="8">
        <v>2.2420938432329809</v>
      </c>
      <c r="O18" s="8">
        <v>0.44601166138436599</v>
      </c>
      <c r="P18" s="8">
        <v>1</v>
      </c>
      <c r="Q18" s="9" t="s">
        <v>102</v>
      </c>
      <c r="R18" s="49"/>
      <c r="S18" s="37"/>
    </row>
    <row r="19" spans="1:19" ht="13.2" customHeight="1" x14ac:dyDescent="0.25">
      <c r="A19" s="2" t="s">
        <v>115</v>
      </c>
      <c r="B19" s="2" t="s">
        <v>39</v>
      </c>
      <c r="C19" s="2" t="s">
        <v>113</v>
      </c>
      <c r="D19" s="2" t="s">
        <v>27</v>
      </c>
      <c r="E19" s="2" t="s">
        <v>201</v>
      </c>
      <c r="F19" s="2" t="s">
        <v>28</v>
      </c>
      <c r="G19" s="4">
        <v>30234617.6472</v>
      </c>
      <c r="H19" s="5">
        <f t="shared" si="0"/>
        <v>2.1489395381642708E-2</v>
      </c>
      <c r="I19" s="5" t="s">
        <v>29</v>
      </c>
      <c r="J19" s="5">
        <v>0.04</v>
      </c>
      <c r="K19" s="6">
        <v>46933</v>
      </c>
      <c r="L19" s="27">
        <v>2.5177768508924343</v>
      </c>
      <c r="M19" s="27" t="s">
        <v>30</v>
      </c>
      <c r="N19" s="8">
        <v>1.79</v>
      </c>
      <c r="O19" s="8">
        <v>0.55865921787709494</v>
      </c>
      <c r="P19" s="8">
        <v>1</v>
      </c>
      <c r="Q19" s="9" t="s">
        <v>102</v>
      </c>
      <c r="R19" s="49"/>
      <c r="S19" s="37"/>
    </row>
    <row r="20" spans="1:19" ht="13.2" customHeight="1" x14ac:dyDescent="0.25">
      <c r="A20" s="2" t="s">
        <v>171</v>
      </c>
      <c r="B20" s="2" t="s">
        <v>36</v>
      </c>
      <c r="C20" s="2" t="s">
        <v>167</v>
      </c>
      <c r="D20" s="2" t="s">
        <v>27</v>
      </c>
      <c r="E20" s="2" t="s">
        <v>200</v>
      </c>
      <c r="F20" s="2" t="s">
        <v>28</v>
      </c>
      <c r="G20" s="4">
        <v>28953456.5101</v>
      </c>
      <c r="H20" s="5">
        <f t="shared" si="0"/>
        <v>2.0578804133425402E-2</v>
      </c>
      <c r="I20" s="5" t="s">
        <v>29</v>
      </c>
      <c r="J20" s="5">
        <v>0.05</v>
      </c>
      <c r="K20" s="6">
        <v>46170</v>
      </c>
      <c r="L20" s="27">
        <v>0.79725221764143339</v>
      </c>
      <c r="M20" s="27" t="s">
        <v>30</v>
      </c>
      <c r="N20" s="8">
        <v>1.51</v>
      </c>
      <c r="O20" s="8">
        <v>0.66225165562913912</v>
      </c>
      <c r="P20" s="8">
        <v>1</v>
      </c>
      <c r="Q20" s="9" t="s">
        <v>16</v>
      </c>
      <c r="R20" s="49"/>
      <c r="S20" s="37"/>
    </row>
    <row r="21" spans="1:19" ht="13.2" customHeight="1" x14ac:dyDescent="0.25">
      <c r="A21" s="2" t="s">
        <v>119</v>
      </c>
      <c r="B21" s="2" t="s">
        <v>52</v>
      </c>
      <c r="C21" s="2" t="s">
        <v>121</v>
      </c>
      <c r="D21" s="2" t="s">
        <v>27</v>
      </c>
      <c r="E21" s="2" t="s">
        <v>196</v>
      </c>
      <c r="F21" s="2" t="s">
        <v>28</v>
      </c>
      <c r="G21" s="4">
        <v>28237427.120200001</v>
      </c>
      <c r="H21" s="5">
        <f t="shared" si="0"/>
        <v>2.0069882907961769E-2</v>
      </c>
      <c r="I21" s="5" t="s">
        <v>29</v>
      </c>
      <c r="J21" s="5">
        <v>4.4999999999999998E-2</v>
      </c>
      <c r="K21" s="6">
        <v>46503</v>
      </c>
      <c r="L21" s="27">
        <v>1.7</v>
      </c>
      <c r="M21" s="27" t="s">
        <v>30</v>
      </c>
      <c r="N21" s="8">
        <v>2.35</v>
      </c>
      <c r="O21" s="8">
        <v>0.42553191489361702</v>
      </c>
      <c r="P21" s="8">
        <v>0.41975308641975306</v>
      </c>
      <c r="Q21" s="9" t="s">
        <v>16</v>
      </c>
      <c r="R21" s="49"/>
      <c r="S21" s="37"/>
    </row>
    <row r="22" spans="1:19" ht="13.2" customHeight="1" x14ac:dyDescent="0.25">
      <c r="A22" s="2" t="s">
        <v>45</v>
      </c>
      <c r="B22" s="2" t="s">
        <v>39</v>
      </c>
      <c r="C22" s="2" t="s">
        <v>46</v>
      </c>
      <c r="D22" s="2" t="s">
        <v>27</v>
      </c>
      <c r="E22" s="2" t="s">
        <v>199</v>
      </c>
      <c r="F22" s="2" t="s">
        <v>28</v>
      </c>
      <c r="G22" s="4">
        <v>27359744.130600002</v>
      </c>
      <c r="H22" s="5">
        <f t="shared" si="0"/>
        <v>1.9446065633229231E-2</v>
      </c>
      <c r="I22" s="5" t="s">
        <v>29</v>
      </c>
      <c r="J22" s="5">
        <v>4.7500000000000001E-2</v>
      </c>
      <c r="K22" s="6">
        <v>45960</v>
      </c>
      <c r="L22" s="27">
        <v>0.6</v>
      </c>
      <c r="M22" s="27" t="s">
        <v>30</v>
      </c>
      <c r="N22" s="8">
        <v>1.2901815181518153</v>
      </c>
      <c r="O22" s="8">
        <v>0.77508473492357866</v>
      </c>
      <c r="P22" s="8">
        <v>1</v>
      </c>
      <c r="Q22" s="9" t="s">
        <v>16</v>
      </c>
      <c r="R22" s="49"/>
      <c r="S22" s="37"/>
    </row>
    <row r="23" spans="1:19" ht="13.2" customHeight="1" x14ac:dyDescent="0.25">
      <c r="A23" s="2" t="s">
        <v>43</v>
      </c>
      <c r="B23" s="2" t="s">
        <v>36</v>
      </c>
      <c r="C23" s="2" t="s">
        <v>44</v>
      </c>
      <c r="D23" s="2" t="s">
        <v>27</v>
      </c>
      <c r="E23" s="2" t="s">
        <v>196</v>
      </c>
      <c r="F23" s="2" t="s">
        <v>28</v>
      </c>
      <c r="G23" s="4">
        <v>26568591.852699999</v>
      </c>
      <c r="H23" s="5">
        <f t="shared" si="0"/>
        <v>1.8883750465057924E-2</v>
      </c>
      <c r="I23" s="5" t="s">
        <v>29</v>
      </c>
      <c r="J23" s="5">
        <v>4.7500000000000001E-2</v>
      </c>
      <c r="K23" s="6">
        <v>45835</v>
      </c>
      <c r="L23" s="27">
        <v>1.6359502907789847</v>
      </c>
      <c r="M23" s="27" t="s">
        <v>30</v>
      </c>
      <c r="N23" s="8">
        <v>1.4198999999999999</v>
      </c>
      <c r="O23" s="8">
        <v>0.70427494894006626</v>
      </c>
      <c r="P23" s="8">
        <v>1</v>
      </c>
      <c r="Q23" s="9" t="s">
        <v>16</v>
      </c>
      <c r="R23" s="49"/>
      <c r="S23" s="37"/>
    </row>
    <row r="24" spans="1:19" ht="13.2" customHeight="1" x14ac:dyDescent="0.25">
      <c r="A24" s="2" t="s">
        <v>114</v>
      </c>
      <c r="B24" s="2" t="s">
        <v>39</v>
      </c>
      <c r="C24" s="2" t="s">
        <v>111</v>
      </c>
      <c r="D24" s="2" t="s">
        <v>65</v>
      </c>
      <c r="E24" s="2" t="s">
        <v>201</v>
      </c>
      <c r="F24" s="2" t="s">
        <v>28</v>
      </c>
      <c r="G24" s="4">
        <v>26528472.6932</v>
      </c>
      <c r="H24" s="5">
        <f t="shared" si="0"/>
        <v>1.8855235585493884E-2</v>
      </c>
      <c r="I24" s="5" t="s">
        <v>29</v>
      </c>
      <c r="J24" s="5">
        <v>4.9000000000000002E-2</v>
      </c>
      <c r="K24" s="6">
        <v>46870</v>
      </c>
      <c r="L24" s="27">
        <v>2.3991776685019763</v>
      </c>
      <c r="M24" s="27" t="s">
        <v>30</v>
      </c>
      <c r="N24" s="8">
        <v>1.1499999999999999</v>
      </c>
      <c r="O24" s="8">
        <v>0.86956521739130443</v>
      </c>
      <c r="P24" s="8">
        <v>1</v>
      </c>
      <c r="Q24" s="9" t="s">
        <v>102</v>
      </c>
      <c r="R24" s="49"/>
      <c r="S24" s="37"/>
    </row>
    <row r="25" spans="1:19" ht="13.2" customHeight="1" x14ac:dyDescent="0.25">
      <c r="A25" s="2" t="s">
        <v>63</v>
      </c>
      <c r="B25" s="2" t="s">
        <v>36</v>
      </c>
      <c r="C25" s="2" t="s">
        <v>64</v>
      </c>
      <c r="D25" s="2" t="s">
        <v>65</v>
      </c>
      <c r="E25" s="2" t="s">
        <v>202</v>
      </c>
      <c r="F25" s="2" t="s">
        <v>28</v>
      </c>
      <c r="G25" s="4">
        <v>22134222.2982</v>
      </c>
      <c r="H25" s="5">
        <f t="shared" si="0"/>
        <v>1.5732001640683616E-2</v>
      </c>
      <c r="I25" s="5" t="s">
        <v>29</v>
      </c>
      <c r="J25" s="5">
        <v>3.5000000000000003E-2</v>
      </c>
      <c r="K25" s="6" t="s">
        <v>203</v>
      </c>
      <c r="L25" s="27">
        <v>2.1492160920690466</v>
      </c>
      <c r="M25" s="27" t="s">
        <v>30</v>
      </c>
      <c r="N25" s="8">
        <v>2.89</v>
      </c>
      <c r="O25" s="8">
        <v>0.34602076124567471</v>
      </c>
      <c r="P25" s="8">
        <v>1</v>
      </c>
      <c r="Q25" s="9" t="s">
        <v>16</v>
      </c>
      <c r="R25" s="49"/>
      <c r="S25" s="37"/>
    </row>
    <row r="26" spans="1:19" ht="13.2" customHeight="1" x14ac:dyDescent="0.25">
      <c r="A26" s="2" t="s">
        <v>117</v>
      </c>
      <c r="B26" s="2" t="s">
        <v>39</v>
      </c>
      <c r="C26" s="2" t="s">
        <v>118</v>
      </c>
      <c r="D26" s="2" t="s">
        <v>27</v>
      </c>
      <c r="E26" s="2" t="s">
        <v>200</v>
      </c>
      <c r="F26" s="2" t="s">
        <v>28</v>
      </c>
      <c r="G26" s="4">
        <v>21741696.394900002</v>
      </c>
      <c r="H26" s="5">
        <f t="shared" si="0"/>
        <v>1.5453012025799854E-2</v>
      </c>
      <c r="I26" s="5" t="s">
        <v>29</v>
      </c>
      <c r="J26" s="5">
        <v>0.05</v>
      </c>
      <c r="K26" s="6">
        <v>45988</v>
      </c>
      <c r="L26" s="27">
        <v>0.69828845114015259</v>
      </c>
      <c r="M26" s="27" t="s">
        <v>30</v>
      </c>
      <c r="N26" s="8">
        <v>1.6539646579066607</v>
      </c>
      <c r="O26" s="8">
        <v>0.60460784045146976</v>
      </c>
      <c r="P26" s="8">
        <v>1</v>
      </c>
      <c r="Q26" s="9" t="s">
        <v>102</v>
      </c>
      <c r="R26" s="49"/>
      <c r="S26" s="37"/>
    </row>
    <row r="27" spans="1:19" ht="13.2" customHeight="1" x14ac:dyDescent="0.25">
      <c r="A27" s="2" t="s">
        <v>172</v>
      </c>
      <c r="B27" s="2" t="s">
        <v>39</v>
      </c>
      <c r="C27" s="2" t="s">
        <v>168</v>
      </c>
      <c r="D27" s="2" t="s">
        <v>27</v>
      </c>
      <c r="E27" s="2" t="s">
        <v>197</v>
      </c>
      <c r="F27" s="2" t="s">
        <v>28</v>
      </c>
      <c r="G27" s="4">
        <v>19962965.779800002</v>
      </c>
      <c r="H27" s="5">
        <f t="shared" si="0"/>
        <v>1.4188770952493067E-2</v>
      </c>
      <c r="I27" s="5" t="s">
        <v>29</v>
      </c>
      <c r="J27" s="5">
        <v>4.1000000000000002E-2</v>
      </c>
      <c r="K27" s="6">
        <v>46386</v>
      </c>
      <c r="L27" s="27">
        <v>1.5817101808482128</v>
      </c>
      <c r="M27" s="27" t="s">
        <v>30</v>
      </c>
      <c r="N27" s="8">
        <v>1.31</v>
      </c>
      <c r="O27" s="8">
        <v>0.76335877862595414</v>
      </c>
      <c r="P27" s="8">
        <v>1</v>
      </c>
      <c r="Q27" s="9" t="s">
        <v>102</v>
      </c>
      <c r="R27" s="49"/>
      <c r="S27" s="37"/>
    </row>
    <row r="28" spans="1:19" ht="12.75" customHeight="1" x14ac:dyDescent="0.25">
      <c r="A28" s="2" t="s">
        <v>47</v>
      </c>
      <c r="B28" s="2" t="s">
        <v>33</v>
      </c>
      <c r="C28" s="2" t="s">
        <v>48</v>
      </c>
      <c r="D28" s="2" t="s">
        <v>147</v>
      </c>
      <c r="E28" s="2" t="s">
        <v>147</v>
      </c>
      <c r="F28" s="2" t="s">
        <v>28</v>
      </c>
      <c r="G28" s="4">
        <v>19139078.300799999</v>
      </c>
      <c r="H28" s="5">
        <f t="shared" si="0"/>
        <v>1.3603189087598687E-2</v>
      </c>
      <c r="I28" s="5" t="s">
        <v>29</v>
      </c>
      <c r="J28" s="5">
        <v>4.7500000000000001E-2</v>
      </c>
      <c r="K28" s="6">
        <v>46553</v>
      </c>
      <c r="L28" s="27">
        <v>1.882770103111862</v>
      </c>
      <c r="M28" s="27" t="s">
        <v>30</v>
      </c>
      <c r="N28" s="8">
        <v>2.5099999999999998</v>
      </c>
      <c r="O28" s="8">
        <v>0.39840637450199207</v>
      </c>
      <c r="P28" s="8">
        <v>0.6</v>
      </c>
      <c r="Q28" s="9" t="s">
        <v>16</v>
      </c>
      <c r="R28" s="49"/>
      <c r="S28" s="37"/>
    </row>
    <row r="29" spans="1:19" ht="12.75" customHeight="1" x14ac:dyDescent="0.25">
      <c r="A29" s="2" t="s">
        <v>157</v>
      </c>
      <c r="B29" s="2" t="s">
        <v>39</v>
      </c>
      <c r="C29" s="2" t="s">
        <v>143</v>
      </c>
      <c r="D29" s="2" t="s">
        <v>27</v>
      </c>
      <c r="E29" s="2" t="s">
        <v>198</v>
      </c>
      <c r="F29" s="2" t="s">
        <v>28</v>
      </c>
      <c r="G29" s="4">
        <v>18630970.513500001</v>
      </c>
      <c r="H29" s="5">
        <f t="shared" si="0"/>
        <v>1.3242049110067254E-2</v>
      </c>
      <c r="I29" s="5" t="s">
        <v>29</v>
      </c>
      <c r="J29" s="5">
        <v>0.06</v>
      </c>
      <c r="K29" s="6">
        <v>47275</v>
      </c>
      <c r="L29" s="27">
        <v>1.8094988278302957</v>
      </c>
      <c r="M29" s="27" t="s">
        <v>30</v>
      </c>
      <c r="N29" s="8">
        <v>1.7</v>
      </c>
      <c r="O29" s="8">
        <v>0.58823529411764708</v>
      </c>
      <c r="P29" s="8">
        <v>1</v>
      </c>
      <c r="Q29" s="9" t="s">
        <v>102</v>
      </c>
      <c r="R29" s="49"/>
      <c r="S29" s="37"/>
    </row>
    <row r="30" spans="1:19" ht="12.75" customHeight="1" x14ac:dyDescent="0.25">
      <c r="A30" s="2" t="s">
        <v>128</v>
      </c>
      <c r="B30" s="2" t="s">
        <v>36</v>
      </c>
      <c r="C30" s="2" t="s">
        <v>130</v>
      </c>
      <c r="D30" s="2" t="s">
        <v>27</v>
      </c>
      <c r="E30" s="2" t="s">
        <v>196</v>
      </c>
      <c r="F30" s="2" t="s">
        <v>28</v>
      </c>
      <c r="G30" s="4">
        <v>18262920.196400002</v>
      </c>
      <c r="H30" s="5">
        <f t="shared" si="0"/>
        <v>1.2980455632127793E-2</v>
      </c>
      <c r="I30" s="5" t="s">
        <v>29</v>
      </c>
      <c r="J30" s="5">
        <v>4.7500000000000001E-2</v>
      </c>
      <c r="K30" s="6">
        <v>45835</v>
      </c>
      <c r="L30" s="27">
        <v>1.6359502907789847</v>
      </c>
      <c r="M30" s="27" t="s">
        <v>30</v>
      </c>
      <c r="N30" s="8">
        <v>1.4198999999999999</v>
      </c>
      <c r="O30" s="8">
        <v>0.70427494894006626</v>
      </c>
      <c r="P30" s="8">
        <v>1</v>
      </c>
      <c r="Q30" s="9" t="s">
        <v>16</v>
      </c>
      <c r="R30" s="49"/>
      <c r="S30" s="37"/>
    </row>
    <row r="31" spans="1:19" ht="12.75" customHeight="1" x14ac:dyDescent="0.25">
      <c r="A31" s="2" t="s">
        <v>127</v>
      </c>
      <c r="B31" s="2" t="s">
        <v>25</v>
      </c>
      <c r="C31" s="2" t="s">
        <v>129</v>
      </c>
      <c r="D31" s="2" t="s">
        <v>147</v>
      </c>
      <c r="E31" s="2" t="s">
        <v>147</v>
      </c>
      <c r="F31" s="2" t="s">
        <v>28</v>
      </c>
      <c r="G31" s="4">
        <v>17924297.203200001</v>
      </c>
      <c r="H31" s="5">
        <f t="shared" si="0"/>
        <v>1.2739777761777279E-2</v>
      </c>
      <c r="I31" s="5" t="s">
        <v>29</v>
      </c>
      <c r="J31" s="5">
        <v>5.5E-2</v>
      </c>
      <c r="K31" s="6">
        <v>47115</v>
      </c>
      <c r="L31" s="27">
        <v>2.7236609408073496</v>
      </c>
      <c r="M31" s="27" t="s">
        <v>30</v>
      </c>
      <c r="N31" s="8">
        <v>1.469149324571011</v>
      </c>
      <c r="O31" s="8">
        <v>0.6806660039761433</v>
      </c>
      <c r="P31" s="8">
        <v>1</v>
      </c>
      <c r="Q31" s="9" t="s">
        <v>102</v>
      </c>
      <c r="R31" s="49"/>
      <c r="S31" s="37"/>
    </row>
    <row r="32" spans="1:19" ht="12.75" customHeight="1" x14ac:dyDescent="0.25">
      <c r="A32" s="2" t="s">
        <v>186</v>
      </c>
      <c r="B32" s="2" t="s">
        <v>39</v>
      </c>
      <c r="C32" s="2" t="s">
        <v>194</v>
      </c>
      <c r="D32" s="2" t="s">
        <v>27</v>
      </c>
      <c r="E32" s="2" t="s">
        <v>198</v>
      </c>
      <c r="F32" s="2" t="s">
        <v>28</v>
      </c>
      <c r="G32" s="4">
        <v>17922421.2588</v>
      </c>
      <c r="H32" s="5">
        <f t="shared" si="0"/>
        <v>1.2738444425553353E-2</v>
      </c>
      <c r="I32" s="5" t="s">
        <v>29</v>
      </c>
      <c r="J32" s="5">
        <v>5.2499999999999998E-2</v>
      </c>
      <c r="K32" s="6">
        <v>47847</v>
      </c>
      <c r="L32" s="27">
        <v>3.0463694275231545</v>
      </c>
      <c r="M32" s="27" t="s">
        <v>30</v>
      </c>
      <c r="N32" s="8">
        <v>2.3835000000000002</v>
      </c>
      <c r="O32" s="8">
        <v>0.41955108034403188</v>
      </c>
      <c r="P32" s="8">
        <v>0.497475</v>
      </c>
      <c r="Q32" s="9" t="s">
        <v>102</v>
      </c>
      <c r="R32" s="49"/>
      <c r="S32" s="37"/>
    </row>
    <row r="33" spans="1:19" ht="12.6" customHeight="1" x14ac:dyDescent="0.25">
      <c r="A33" s="2" t="s">
        <v>177</v>
      </c>
      <c r="B33" s="2" t="s">
        <v>36</v>
      </c>
      <c r="C33" s="2" t="s">
        <v>178</v>
      </c>
      <c r="D33" s="2" t="s">
        <v>89</v>
      </c>
      <c r="E33" s="2" t="s">
        <v>202</v>
      </c>
      <c r="F33" s="2" t="s">
        <v>28</v>
      </c>
      <c r="G33" s="4">
        <v>16666999.9803</v>
      </c>
      <c r="H33" s="5">
        <f t="shared" si="0"/>
        <v>1.1846147901779971E-2</v>
      </c>
      <c r="I33" s="5" t="s">
        <v>29</v>
      </c>
      <c r="J33" s="5">
        <v>4.9500000000000002E-2</v>
      </c>
      <c r="K33" s="6">
        <v>47422</v>
      </c>
      <c r="L33" s="27">
        <v>2.6962938983700049</v>
      </c>
      <c r="M33" s="27" t="s">
        <v>30</v>
      </c>
      <c r="N33" s="8">
        <v>3.0293941211757649</v>
      </c>
      <c r="O33" s="8">
        <v>0.33009900990099011</v>
      </c>
      <c r="P33" s="8">
        <v>0.13555500000000001</v>
      </c>
      <c r="Q33" s="9" t="s">
        <v>102</v>
      </c>
      <c r="R33" s="49"/>
      <c r="S33" s="37"/>
    </row>
    <row r="34" spans="1:19" ht="12.75" customHeight="1" x14ac:dyDescent="0.25">
      <c r="A34" s="2" t="s">
        <v>120</v>
      </c>
      <c r="B34" s="2" t="s">
        <v>39</v>
      </c>
      <c r="C34" s="2" t="s">
        <v>122</v>
      </c>
      <c r="D34" s="2" t="s">
        <v>27</v>
      </c>
      <c r="E34" s="2" t="s">
        <v>199</v>
      </c>
      <c r="F34" s="2" t="s">
        <v>28</v>
      </c>
      <c r="G34" s="4">
        <v>15745108.5699</v>
      </c>
      <c r="H34" s="5">
        <f t="shared" si="0"/>
        <v>1.1190909285959059E-2</v>
      </c>
      <c r="I34" s="5" t="s">
        <v>29</v>
      </c>
      <c r="J34" s="5">
        <v>4.7500000000000001E-2</v>
      </c>
      <c r="K34" s="6">
        <v>45960</v>
      </c>
      <c r="L34" s="27">
        <v>0.6</v>
      </c>
      <c r="M34" s="27" t="s">
        <v>30</v>
      </c>
      <c r="N34" s="8">
        <v>1.2901815181518153</v>
      </c>
      <c r="O34" s="8">
        <v>0.77508473492357866</v>
      </c>
      <c r="P34" s="8">
        <v>1</v>
      </c>
      <c r="Q34" s="9" t="s">
        <v>16</v>
      </c>
      <c r="R34" s="49"/>
      <c r="S34" s="37"/>
    </row>
    <row r="35" spans="1:19" ht="12.75" customHeight="1" x14ac:dyDescent="0.25">
      <c r="A35" s="2" t="s">
        <v>60</v>
      </c>
      <c r="B35" s="2" t="s">
        <v>61</v>
      </c>
      <c r="C35" s="2" t="s">
        <v>62</v>
      </c>
      <c r="D35" s="2" t="s">
        <v>27</v>
      </c>
      <c r="E35" s="2" t="s">
        <v>196</v>
      </c>
      <c r="F35" s="2" t="s">
        <v>28</v>
      </c>
      <c r="G35" s="4">
        <v>15691354.633400001</v>
      </c>
      <c r="H35" s="5">
        <f t="shared" si="0"/>
        <v>1.1152703425106204E-2</v>
      </c>
      <c r="I35" s="5" t="s">
        <v>29</v>
      </c>
      <c r="J35" s="5">
        <v>0.03</v>
      </c>
      <c r="K35" s="6">
        <v>46051</v>
      </c>
      <c r="L35" s="27">
        <v>1.9191402227107843</v>
      </c>
      <c r="M35" s="27" t="s">
        <v>30</v>
      </c>
      <c r="N35" s="8">
        <v>3.53</v>
      </c>
      <c r="O35" s="8">
        <v>0.28328611898016998</v>
      </c>
      <c r="P35" s="8">
        <v>1</v>
      </c>
      <c r="Q35" s="9" t="s">
        <v>16</v>
      </c>
      <c r="R35" s="49"/>
      <c r="S35" s="37"/>
    </row>
    <row r="36" spans="1:19" ht="12.75" customHeight="1" x14ac:dyDescent="0.25">
      <c r="A36" s="2" t="s">
        <v>182</v>
      </c>
      <c r="B36" s="2" t="s">
        <v>25</v>
      </c>
      <c r="C36" s="2" t="s">
        <v>190</v>
      </c>
      <c r="D36" s="2" t="s">
        <v>27</v>
      </c>
      <c r="E36" s="2" t="s">
        <v>196</v>
      </c>
      <c r="F36" s="2" t="s">
        <v>28</v>
      </c>
      <c r="G36" s="4">
        <v>15400554.9354</v>
      </c>
      <c r="H36" s="5">
        <f t="shared" si="0"/>
        <v>1.0946016184668651E-2</v>
      </c>
      <c r="I36" s="5" t="s">
        <v>29</v>
      </c>
      <c r="J36" s="5">
        <v>0.03</v>
      </c>
      <c r="K36" s="6">
        <v>47479</v>
      </c>
      <c r="L36" s="27">
        <v>2.8767397121077876</v>
      </c>
      <c r="M36" s="27" t="s">
        <v>30</v>
      </c>
      <c r="N36" s="8">
        <v>1.0429999999999999</v>
      </c>
      <c r="O36" s="8">
        <v>0.95877277085330781</v>
      </c>
      <c r="P36" s="8">
        <v>1</v>
      </c>
      <c r="Q36" s="9" t="s">
        <v>102</v>
      </c>
      <c r="R36" s="49"/>
      <c r="S36" s="37"/>
    </row>
    <row r="37" spans="1:19" ht="12.75" customHeight="1" x14ac:dyDescent="0.25">
      <c r="A37" s="2" t="s">
        <v>108</v>
      </c>
      <c r="B37" s="2" t="s">
        <v>39</v>
      </c>
      <c r="C37" s="2" t="s">
        <v>51</v>
      </c>
      <c r="D37" s="2" t="s">
        <v>27</v>
      </c>
      <c r="E37" s="2" t="s">
        <v>197</v>
      </c>
      <c r="F37" s="2" t="s">
        <v>28</v>
      </c>
      <c r="G37" s="4">
        <v>15105786.1877</v>
      </c>
      <c r="H37" s="5">
        <f t="shared" si="0"/>
        <v>1.0736507923661633E-2</v>
      </c>
      <c r="I37" s="5" t="s">
        <v>29</v>
      </c>
      <c r="J37" s="5">
        <v>0.05</v>
      </c>
      <c r="K37" s="6">
        <v>46720</v>
      </c>
      <c r="L37" s="27">
        <v>2.1515819467433244</v>
      </c>
      <c r="M37" s="27" t="s">
        <v>30</v>
      </c>
      <c r="N37" s="8">
        <v>1.82</v>
      </c>
      <c r="O37" s="8">
        <v>0.54945054945054939</v>
      </c>
      <c r="P37" s="8">
        <v>1</v>
      </c>
      <c r="Q37" s="9" t="s">
        <v>16</v>
      </c>
      <c r="R37" s="49"/>
      <c r="S37" s="37"/>
    </row>
    <row r="38" spans="1:19" ht="12.75" customHeight="1" x14ac:dyDescent="0.25">
      <c r="A38" s="2" t="s">
        <v>58</v>
      </c>
      <c r="B38" s="2" t="s">
        <v>39</v>
      </c>
      <c r="C38" s="2" t="s">
        <v>59</v>
      </c>
      <c r="D38" s="2" t="s">
        <v>27</v>
      </c>
      <c r="E38" s="2" t="s">
        <v>201</v>
      </c>
      <c r="F38" s="2" t="s">
        <v>28</v>
      </c>
      <c r="G38" s="4">
        <v>15010561.1646</v>
      </c>
      <c r="H38" s="5">
        <f t="shared" ref="H38:H62" si="1">G38/$G$69</f>
        <v>1.066882629475863E-2</v>
      </c>
      <c r="I38" s="5" t="s">
        <v>29</v>
      </c>
      <c r="J38" s="5">
        <v>0.05</v>
      </c>
      <c r="K38" s="6">
        <v>45776</v>
      </c>
      <c r="L38" s="27">
        <v>0.14976909420000001</v>
      </c>
      <c r="M38" s="27" t="s">
        <v>30</v>
      </c>
      <c r="N38" s="8">
        <v>2</v>
      </c>
      <c r="O38" s="8">
        <v>0.5</v>
      </c>
      <c r="P38" s="8">
        <v>1</v>
      </c>
      <c r="Q38" s="9" t="s">
        <v>16</v>
      </c>
      <c r="R38" s="49"/>
      <c r="S38" s="37"/>
    </row>
    <row r="39" spans="1:19" ht="12.75" customHeight="1" x14ac:dyDescent="0.25">
      <c r="A39" s="2" t="s">
        <v>181</v>
      </c>
      <c r="B39" s="2" t="s">
        <v>39</v>
      </c>
      <c r="C39" s="2" t="s">
        <v>189</v>
      </c>
      <c r="D39" s="2" t="s">
        <v>27</v>
      </c>
      <c r="E39" s="2" t="s">
        <v>200</v>
      </c>
      <c r="F39" s="2" t="s">
        <v>28</v>
      </c>
      <c r="G39" s="4">
        <v>14701952.522700001</v>
      </c>
      <c r="H39" s="5">
        <f t="shared" si="1"/>
        <v>1.044948126445708E-2</v>
      </c>
      <c r="I39" s="5" t="s">
        <v>29</v>
      </c>
      <c r="J39" s="5">
        <v>5.8999999999999997E-2</v>
      </c>
      <c r="K39" s="6">
        <v>46757</v>
      </c>
      <c r="L39" s="27">
        <v>1.3679331696701171</v>
      </c>
      <c r="M39" s="27" t="s">
        <v>30</v>
      </c>
      <c r="N39" s="8">
        <v>1.42</v>
      </c>
      <c r="O39" s="8">
        <v>0.70422535211267612</v>
      </c>
      <c r="P39" s="8">
        <v>1</v>
      </c>
      <c r="Q39" s="9" t="s">
        <v>102</v>
      </c>
      <c r="R39" s="49"/>
      <c r="S39" s="37"/>
    </row>
    <row r="40" spans="1:19" ht="12.75" customHeight="1" x14ac:dyDescent="0.25">
      <c r="A40" s="2" t="s">
        <v>41</v>
      </c>
      <c r="B40" s="2" t="s">
        <v>39</v>
      </c>
      <c r="C40" s="2" t="s">
        <v>42</v>
      </c>
      <c r="D40" s="2" t="s">
        <v>27</v>
      </c>
      <c r="E40" s="2" t="s">
        <v>199</v>
      </c>
      <c r="F40" s="2" t="s">
        <v>28</v>
      </c>
      <c r="G40" s="4">
        <v>12831566.6592</v>
      </c>
      <c r="H40" s="5">
        <f t="shared" si="1"/>
        <v>9.1200957962499427E-3</v>
      </c>
      <c r="I40" s="5" t="s">
        <v>29</v>
      </c>
      <c r="J40" s="5">
        <v>0.04</v>
      </c>
      <c r="K40" s="6">
        <v>46086</v>
      </c>
      <c r="L40" s="27">
        <v>0.92241959373721116</v>
      </c>
      <c r="M40" s="27" t="s">
        <v>30</v>
      </c>
      <c r="N40" s="8">
        <v>2</v>
      </c>
      <c r="O40" s="8">
        <v>0.5</v>
      </c>
      <c r="P40" s="8">
        <v>1</v>
      </c>
      <c r="Q40" s="9" t="s">
        <v>17</v>
      </c>
      <c r="R40" s="49"/>
      <c r="S40" s="37"/>
    </row>
    <row r="41" spans="1:19" ht="12.75" customHeight="1" x14ac:dyDescent="0.25">
      <c r="A41" s="2" t="s">
        <v>49</v>
      </c>
      <c r="B41" s="2" t="s">
        <v>39</v>
      </c>
      <c r="C41" s="2" t="s">
        <v>50</v>
      </c>
      <c r="D41" s="2" t="s">
        <v>27</v>
      </c>
      <c r="E41" s="2" t="s">
        <v>201</v>
      </c>
      <c r="F41" s="2" t="s">
        <v>28</v>
      </c>
      <c r="G41" s="4">
        <v>11916169.9277</v>
      </c>
      <c r="H41" s="5">
        <f t="shared" si="1"/>
        <v>8.4694733037214594E-3</v>
      </c>
      <c r="I41" s="5" t="s">
        <v>29</v>
      </c>
      <c r="J41" s="5">
        <v>5.5E-2</v>
      </c>
      <c r="K41" s="6">
        <v>46625</v>
      </c>
      <c r="L41" s="27">
        <v>1.9831935591581862</v>
      </c>
      <c r="M41" s="27" t="s">
        <v>30</v>
      </c>
      <c r="N41" s="8">
        <v>2.1691176470588234</v>
      </c>
      <c r="O41" s="8">
        <v>0.46101694915254243</v>
      </c>
      <c r="P41" s="8">
        <v>1</v>
      </c>
      <c r="Q41" s="9" t="s">
        <v>16</v>
      </c>
      <c r="R41" s="49"/>
      <c r="S41" s="37"/>
    </row>
    <row r="42" spans="1:19" ht="12.75" customHeight="1" x14ac:dyDescent="0.25">
      <c r="A42" s="2" t="s">
        <v>109</v>
      </c>
      <c r="B42" s="2" t="s">
        <v>52</v>
      </c>
      <c r="C42" s="2" t="s">
        <v>70</v>
      </c>
      <c r="D42" s="2" t="s">
        <v>27</v>
      </c>
      <c r="E42" s="2" t="s">
        <v>196</v>
      </c>
      <c r="F42" s="2" t="s">
        <v>28</v>
      </c>
      <c r="G42" s="4">
        <v>11812965.2294</v>
      </c>
      <c r="H42" s="5">
        <f t="shared" si="1"/>
        <v>8.3961200834859386E-3</v>
      </c>
      <c r="I42" s="5" t="s">
        <v>29</v>
      </c>
      <c r="J42" s="5">
        <v>0.04</v>
      </c>
      <c r="K42" s="6">
        <v>46139</v>
      </c>
      <c r="L42" s="27">
        <v>0.9</v>
      </c>
      <c r="M42" s="27" t="s">
        <v>30</v>
      </c>
      <c r="N42" s="8">
        <v>2.35</v>
      </c>
      <c r="O42" s="8">
        <v>0.42553191489361702</v>
      </c>
      <c r="P42" s="8">
        <v>0.38775510204081631</v>
      </c>
      <c r="Q42" s="9" t="s">
        <v>16</v>
      </c>
      <c r="R42" s="49"/>
      <c r="S42" s="37"/>
    </row>
    <row r="43" spans="1:19" ht="12.75" customHeight="1" x14ac:dyDescent="0.25">
      <c r="A43" s="2" t="s">
        <v>153</v>
      </c>
      <c r="B43" s="2" t="s">
        <v>39</v>
      </c>
      <c r="C43" s="2" t="s">
        <v>155</v>
      </c>
      <c r="D43" s="2" t="s">
        <v>65</v>
      </c>
      <c r="E43" s="2" t="s">
        <v>197</v>
      </c>
      <c r="F43" s="2" t="s">
        <v>28</v>
      </c>
      <c r="G43" s="4">
        <v>10112371.333000001</v>
      </c>
      <c r="H43" s="5">
        <f t="shared" si="1"/>
        <v>7.1874150471008562E-3</v>
      </c>
      <c r="I43" s="5" t="s">
        <v>29</v>
      </c>
      <c r="J43" s="5">
        <v>4.2999999999999997E-2</v>
      </c>
      <c r="K43" s="6">
        <v>46483</v>
      </c>
      <c r="L43" s="27">
        <v>1.7278826221600239</v>
      </c>
      <c r="M43" s="27" t="s">
        <v>30</v>
      </c>
      <c r="N43" s="8">
        <v>1.88</v>
      </c>
      <c r="O43" s="8">
        <v>0.53191489361702127</v>
      </c>
      <c r="P43" s="8">
        <v>1</v>
      </c>
      <c r="Q43" s="9" t="s">
        <v>16</v>
      </c>
      <c r="R43" s="49"/>
      <c r="S43" s="37"/>
    </row>
    <row r="44" spans="1:19" ht="12.75" customHeight="1" x14ac:dyDescent="0.25">
      <c r="A44" s="2" t="s">
        <v>152</v>
      </c>
      <c r="B44" s="2" t="s">
        <v>39</v>
      </c>
      <c r="C44" s="2" t="s">
        <v>154</v>
      </c>
      <c r="D44" s="2" t="s">
        <v>65</v>
      </c>
      <c r="E44" s="2" t="s">
        <v>197</v>
      </c>
      <c r="F44" s="2" t="s">
        <v>28</v>
      </c>
      <c r="G44" s="4">
        <v>10086050.206800001</v>
      </c>
      <c r="H44" s="5">
        <f t="shared" si="1"/>
        <v>7.1687071840016081E-3</v>
      </c>
      <c r="I44" s="5" t="s">
        <v>29</v>
      </c>
      <c r="J44" s="5">
        <v>4.3999999999999997E-2</v>
      </c>
      <c r="K44" s="6">
        <v>46513</v>
      </c>
      <c r="L44" s="27">
        <v>1.7216636520667135</v>
      </c>
      <c r="M44" s="27" t="s">
        <v>30</v>
      </c>
      <c r="N44" s="8">
        <v>1.88</v>
      </c>
      <c r="O44" s="8">
        <v>0.53191489361702127</v>
      </c>
      <c r="P44" s="8">
        <v>1</v>
      </c>
      <c r="Q44" s="9" t="s">
        <v>16</v>
      </c>
      <c r="R44" s="49"/>
      <c r="S44" s="37"/>
    </row>
    <row r="45" spans="1:19" ht="12.75" customHeight="1" x14ac:dyDescent="0.25">
      <c r="A45" s="2" t="s">
        <v>173</v>
      </c>
      <c r="B45" s="2" t="s">
        <v>39</v>
      </c>
      <c r="C45" s="2" t="s">
        <v>176</v>
      </c>
      <c r="D45" s="2" t="s">
        <v>96</v>
      </c>
      <c r="E45" s="2" t="s">
        <v>162</v>
      </c>
      <c r="F45" s="2" t="s">
        <v>28</v>
      </c>
      <c r="G45" s="4">
        <v>10052948.812899999</v>
      </c>
      <c r="H45" s="5">
        <f t="shared" si="1"/>
        <v>7.1451802140395293E-3</v>
      </c>
      <c r="I45" s="5" t="s">
        <v>29</v>
      </c>
      <c r="J45" s="5">
        <v>4.3499999999999997E-2</v>
      </c>
      <c r="K45" s="6">
        <v>47738</v>
      </c>
      <c r="L45" s="27">
        <v>2.7228953856906672</v>
      </c>
      <c r="M45" s="27" t="s">
        <v>30</v>
      </c>
      <c r="N45" s="8">
        <v>2.7488999999999999</v>
      </c>
      <c r="O45" s="8">
        <v>0.36378187638691839</v>
      </c>
      <c r="P45" s="8">
        <v>1</v>
      </c>
      <c r="Q45" s="9" t="s">
        <v>102</v>
      </c>
      <c r="R45" s="49"/>
      <c r="S45" s="37"/>
    </row>
    <row r="46" spans="1:19" ht="12.75" customHeight="1" x14ac:dyDescent="0.25">
      <c r="A46" s="2" t="s">
        <v>90</v>
      </c>
      <c r="B46" s="2" t="s">
        <v>36</v>
      </c>
      <c r="C46" s="2" t="s">
        <v>91</v>
      </c>
      <c r="D46" s="2" t="s">
        <v>147</v>
      </c>
      <c r="E46" s="2" t="s">
        <v>147</v>
      </c>
      <c r="F46" s="2" t="s">
        <v>28</v>
      </c>
      <c r="G46" s="4">
        <v>9604215.2515999991</v>
      </c>
      <c r="H46" s="5">
        <f t="shared" si="1"/>
        <v>6.8262407443128023E-3</v>
      </c>
      <c r="I46" s="5" t="s">
        <v>29</v>
      </c>
      <c r="J46" s="5">
        <v>4.4999999999999998E-2</v>
      </c>
      <c r="K46" s="6">
        <v>46422</v>
      </c>
      <c r="L46" s="27">
        <v>0.85827824983697221</v>
      </c>
      <c r="M46" s="27" t="s">
        <v>30</v>
      </c>
      <c r="N46" s="8">
        <v>1.5</v>
      </c>
      <c r="O46" s="8">
        <v>0.66666666666666663</v>
      </c>
      <c r="P46" s="8">
        <v>1</v>
      </c>
      <c r="Q46" s="9" t="s">
        <v>16</v>
      </c>
      <c r="R46" s="49"/>
      <c r="S46" s="37"/>
    </row>
    <row r="47" spans="1:19" ht="12.75" customHeight="1" x14ac:dyDescent="0.25">
      <c r="A47" s="2" t="s">
        <v>183</v>
      </c>
      <c r="B47" s="2" t="s">
        <v>39</v>
      </c>
      <c r="C47" s="2" t="s">
        <v>191</v>
      </c>
      <c r="D47" s="2" t="s">
        <v>27</v>
      </c>
      <c r="E47" s="2" t="s">
        <v>199</v>
      </c>
      <c r="F47" s="2" t="s">
        <v>28</v>
      </c>
      <c r="G47" s="4">
        <v>9493016.7847000007</v>
      </c>
      <c r="H47" s="5">
        <f t="shared" si="1"/>
        <v>6.7472059157950388E-3</v>
      </c>
      <c r="I47" s="5" t="s">
        <v>29</v>
      </c>
      <c r="J47" s="5">
        <v>4.2200000000000001E-2</v>
      </c>
      <c r="K47" s="6">
        <v>45996</v>
      </c>
      <c r="L47" s="27">
        <v>1.202405776477963</v>
      </c>
      <c r="M47" s="27" t="s">
        <v>30</v>
      </c>
      <c r="N47" s="8">
        <v>1.2574287607687211</v>
      </c>
      <c r="O47" s="8">
        <v>0.79527368165863832</v>
      </c>
      <c r="P47" s="8">
        <v>0.7845833333333333</v>
      </c>
      <c r="Q47" s="9" t="s">
        <v>16</v>
      </c>
      <c r="R47" s="49"/>
      <c r="S47" s="37"/>
    </row>
    <row r="48" spans="1:19" ht="12.75" customHeight="1" x14ac:dyDescent="0.25">
      <c r="A48" s="2" t="s">
        <v>135</v>
      </c>
      <c r="B48" s="2" t="s">
        <v>36</v>
      </c>
      <c r="C48" s="2" t="s">
        <v>137</v>
      </c>
      <c r="D48" s="2" t="s">
        <v>65</v>
      </c>
      <c r="E48" s="2" t="s">
        <v>202</v>
      </c>
      <c r="F48" s="2" t="s">
        <v>28</v>
      </c>
      <c r="G48" s="4">
        <v>8435784.0391000006</v>
      </c>
      <c r="H48" s="5">
        <f t="shared" si="1"/>
        <v>5.9957728153099037E-3</v>
      </c>
      <c r="I48" s="5" t="s">
        <v>29</v>
      </c>
      <c r="J48" s="5">
        <v>3.5000000000000003E-2</v>
      </c>
      <c r="K48" s="6">
        <v>47816</v>
      </c>
      <c r="L48" s="27">
        <v>2.1500666279206548</v>
      </c>
      <c r="M48" s="27" t="s">
        <v>30</v>
      </c>
      <c r="N48" s="8">
        <v>2.89</v>
      </c>
      <c r="O48" s="8">
        <v>0.34602076124567471</v>
      </c>
      <c r="P48" s="8">
        <v>1</v>
      </c>
      <c r="Q48" s="9" t="s">
        <v>102</v>
      </c>
      <c r="R48" s="49"/>
      <c r="S48" s="37"/>
    </row>
    <row r="49" spans="1:19" ht="12.75" customHeight="1" x14ac:dyDescent="0.25">
      <c r="A49" s="2" t="s">
        <v>66</v>
      </c>
      <c r="B49" s="2" t="s">
        <v>39</v>
      </c>
      <c r="C49" s="2" t="s">
        <v>67</v>
      </c>
      <c r="D49" s="2" t="s">
        <v>27</v>
      </c>
      <c r="E49" s="2" t="s">
        <v>197</v>
      </c>
      <c r="F49" s="2" t="s">
        <v>28</v>
      </c>
      <c r="G49" s="4">
        <v>8334178.7472000001</v>
      </c>
      <c r="H49" s="5">
        <f t="shared" si="1"/>
        <v>5.9235563806261816E-3</v>
      </c>
      <c r="I49" s="5" t="s">
        <v>29</v>
      </c>
      <c r="J49" s="5">
        <v>0.05</v>
      </c>
      <c r="K49" s="6">
        <v>46688</v>
      </c>
      <c r="L49" s="27">
        <v>2.1078659218115741</v>
      </c>
      <c r="M49" s="27" t="s">
        <v>30</v>
      </c>
      <c r="N49" s="8">
        <v>2.12</v>
      </c>
      <c r="O49" s="8">
        <v>0.47169811320754712</v>
      </c>
      <c r="P49" s="8">
        <v>1</v>
      </c>
      <c r="Q49" s="9" t="s">
        <v>16</v>
      </c>
      <c r="R49" s="49"/>
      <c r="S49" s="37"/>
    </row>
    <row r="50" spans="1:19" ht="12.75" customHeight="1" x14ac:dyDescent="0.25">
      <c r="A50" s="2" t="s">
        <v>158</v>
      </c>
      <c r="B50" s="2" t="s">
        <v>39</v>
      </c>
      <c r="C50" s="2" t="s">
        <v>144</v>
      </c>
      <c r="D50" s="2" t="s">
        <v>27</v>
      </c>
      <c r="E50" s="2" t="s">
        <v>200</v>
      </c>
      <c r="F50" s="2" t="s">
        <v>28</v>
      </c>
      <c r="G50" s="4">
        <v>7027222.9537000004</v>
      </c>
      <c r="H50" s="5">
        <f t="shared" si="1"/>
        <v>4.9946314601732496E-3</v>
      </c>
      <c r="I50" s="5" t="s">
        <v>29</v>
      </c>
      <c r="J50" s="5">
        <v>0.05</v>
      </c>
      <c r="K50" s="6">
        <v>46512</v>
      </c>
      <c r="L50" s="27">
        <v>1.766513643469219</v>
      </c>
      <c r="M50" s="27" t="s">
        <v>30</v>
      </c>
      <c r="N50" s="8">
        <v>2.1805675805675806</v>
      </c>
      <c r="O50" s="8">
        <v>0.45859619711474831</v>
      </c>
      <c r="P50" s="8">
        <v>1</v>
      </c>
      <c r="Q50" s="9" t="s">
        <v>102</v>
      </c>
      <c r="R50" s="49"/>
      <c r="S50" s="37"/>
    </row>
    <row r="51" spans="1:19" ht="12.75" customHeight="1" x14ac:dyDescent="0.25">
      <c r="A51" s="2" t="s">
        <v>146</v>
      </c>
      <c r="B51" s="2" t="s">
        <v>25</v>
      </c>
      <c r="C51" s="2" t="s">
        <v>141</v>
      </c>
      <c r="D51" s="2" t="s">
        <v>147</v>
      </c>
      <c r="E51" s="2" t="s">
        <v>147</v>
      </c>
      <c r="F51" s="2" t="s">
        <v>28</v>
      </c>
      <c r="G51" s="4">
        <v>6744966.1174999997</v>
      </c>
      <c r="H51" s="5">
        <f t="shared" si="1"/>
        <v>4.7940160985685326E-3</v>
      </c>
      <c r="I51" s="5" t="s">
        <v>29</v>
      </c>
      <c r="J51" s="5">
        <v>5.5E-2</v>
      </c>
      <c r="K51" s="6">
        <v>47115</v>
      </c>
      <c r="L51" s="27">
        <v>2.7184731238002811</v>
      </c>
      <c r="M51" s="27" t="s">
        <v>30</v>
      </c>
      <c r="N51" s="8">
        <v>1.469149324571011</v>
      </c>
      <c r="O51" s="8">
        <v>0.6806660039761433</v>
      </c>
      <c r="P51" s="8">
        <v>1</v>
      </c>
      <c r="Q51" s="9" t="s">
        <v>102</v>
      </c>
      <c r="R51" s="49"/>
      <c r="S51" s="37"/>
    </row>
    <row r="52" spans="1:19" ht="12.75" customHeight="1" x14ac:dyDescent="0.25">
      <c r="A52" s="2" t="s">
        <v>184</v>
      </c>
      <c r="B52" s="2" t="s">
        <v>39</v>
      </c>
      <c r="C52" s="2" t="s">
        <v>192</v>
      </c>
      <c r="D52" s="2" t="s">
        <v>27</v>
      </c>
      <c r="E52" s="2" t="s">
        <v>200</v>
      </c>
      <c r="F52" s="2" t="s">
        <v>28</v>
      </c>
      <c r="G52" s="4">
        <v>5268526.2587000001</v>
      </c>
      <c r="H52" s="5">
        <f t="shared" si="1"/>
        <v>3.7446295889326749E-3</v>
      </c>
      <c r="I52" s="5" t="s">
        <v>29</v>
      </c>
      <c r="J52" s="5">
        <v>4.3499999999999997E-2</v>
      </c>
      <c r="K52" s="6">
        <v>46790</v>
      </c>
      <c r="L52" s="27">
        <v>2.3042326393401513</v>
      </c>
      <c r="M52" s="27" t="s">
        <v>30</v>
      </c>
      <c r="N52" s="8">
        <v>2.1018988531678886</v>
      </c>
      <c r="O52" s="8">
        <v>0.47576028622540251</v>
      </c>
      <c r="P52" s="8">
        <v>0.10432</v>
      </c>
      <c r="Q52" s="9" t="s">
        <v>102</v>
      </c>
      <c r="R52" s="49"/>
      <c r="S52" s="37"/>
    </row>
    <row r="53" spans="1:19" ht="12.75" customHeight="1" x14ac:dyDescent="0.25">
      <c r="A53" s="2" t="s">
        <v>174</v>
      </c>
      <c r="B53" s="2" t="s">
        <v>39</v>
      </c>
      <c r="C53" s="2" t="s">
        <v>170</v>
      </c>
      <c r="D53" s="2" t="s">
        <v>27</v>
      </c>
      <c r="E53" s="2" t="s">
        <v>199</v>
      </c>
      <c r="F53" s="2" t="s">
        <v>28</v>
      </c>
      <c r="G53" s="4">
        <v>5065177.8344999999</v>
      </c>
      <c r="H53" s="5">
        <f t="shared" si="1"/>
        <v>3.6000987488586152E-3</v>
      </c>
      <c r="I53" s="5" t="s">
        <v>29</v>
      </c>
      <c r="J53" s="5">
        <v>0.06</v>
      </c>
      <c r="K53" s="6" t="s">
        <v>175</v>
      </c>
      <c r="L53" s="27">
        <v>0.32154556349351365</v>
      </c>
      <c r="M53" s="27" t="s">
        <v>30</v>
      </c>
      <c r="N53" s="8">
        <v>1.4583271540857186</v>
      </c>
      <c r="O53" s="8">
        <v>0.68571719123404684</v>
      </c>
      <c r="P53" s="8">
        <v>1</v>
      </c>
      <c r="Q53" s="9" t="s">
        <v>102</v>
      </c>
      <c r="R53" s="49"/>
      <c r="S53" s="37"/>
    </row>
    <row r="54" spans="1:19" ht="12.75" customHeight="1" x14ac:dyDescent="0.25">
      <c r="A54" s="2" t="s">
        <v>82</v>
      </c>
      <c r="B54" s="2" t="s">
        <v>83</v>
      </c>
      <c r="C54" s="2" t="s">
        <v>84</v>
      </c>
      <c r="D54" s="2" t="s">
        <v>27</v>
      </c>
      <c r="E54" s="2" t="s">
        <v>147</v>
      </c>
      <c r="F54" s="2" t="s">
        <v>28</v>
      </c>
      <c r="G54" s="4">
        <v>4945590.6349999998</v>
      </c>
      <c r="H54" s="5">
        <f t="shared" si="1"/>
        <v>3.5151015895551344E-3</v>
      </c>
      <c r="I54" s="5" t="s">
        <v>29</v>
      </c>
      <c r="J54" s="5">
        <v>1.7000000000000001E-2</v>
      </c>
      <c r="K54" s="6">
        <v>47164</v>
      </c>
      <c r="L54" s="27">
        <v>2.1</v>
      </c>
      <c r="M54" s="27" t="s">
        <v>30</v>
      </c>
      <c r="N54" s="8">
        <v>1.4681548974943053</v>
      </c>
      <c r="O54" s="8">
        <v>0.68112704027803639</v>
      </c>
      <c r="P54" s="8">
        <v>0.15735454545454544</v>
      </c>
      <c r="Q54" s="9" t="s">
        <v>16</v>
      </c>
      <c r="R54" s="49"/>
      <c r="S54" s="37"/>
    </row>
    <row r="55" spans="1:19" ht="12.75" customHeight="1" x14ac:dyDescent="0.25">
      <c r="A55" s="2" t="s">
        <v>85</v>
      </c>
      <c r="B55" s="2" t="s">
        <v>39</v>
      </c>
      <c r="C55" s="2" t="s">
        <v>86</v>
      </c>
      <c r="D55" s="2" t="s">
        <v>27</v>
      </c>
      <c r="E55" s="2" t="s">
        <v>197</v>
      </c>
      <c r="F55" s="2" t="s">
        <v>28</v>
      </c>
      <c r="G55" s="4">
        <v>3856545.3465999998</v>
      </c>
      <c r="H55" s="5">
        <f t="shared" si="1"/>
        <v>2.7410575760331035E-3</v>
      </c>
      <c r="I55" s="5" t="s">
        <v>29</v>
      </c>
      <c r="J55" s="5">
        <v>0.06</v>
      </c>
      <c r="K55" s="6">
        <v>46688</v>
      </c>
      <c r="L55" s="27">
        <v>2.0843187881262186</v>
      </c>
      <c r="M55" s="27" t="s">
        <v>30</v>
      </c>
      <c r="N55" s="8">
        <v>4.2073</v>
      </c>
      <c r="O55" s="8">
        <v>0.23768212392745941</v>
      </c>
      <c r="P55" s="8">
        <v>1</v>
      </c>
      <c r="Q55" s="9" t="s">
        <v>16</v>
      </c>
      <c r="R55" s="49"/>
      <c r="S55" s="37"/>
    </row>
    <row r="56" spans="1:19" ht="12.75" customHeight="1" x14ac:dyDescent="0.25">
      <c r="A56" s="2" t="s">
        <v>92</v>
      </c>
      <c r="B56" s="2" t="s">
        <v>83</v>
      </c>
      <c r="C56" s="2" t="s">
        <v>93</v>
      </c>
      <c r="D56" s="2" t="s">
        <v>27</v>
      </c>
      <c r="E56" s="2" t="s">
        <v>147</v>
      </c>
      <c r="F56" s="2" t="s">
        <v>28</v>
      </c>
      <c r="G56" s="4">
        <v>2706290.3906999999</v>
      </c>
      <c r="H56" s="5">
        <f t="shared" si="1"/>
        <v>1.9235085061073511E-3</v>
      </c>
      <c r="I56" s="5" t="s">
        <v>29</v>
      </c>
      <c r="J56" s="5">
        <v>0.02</v>
      </c>
      <c r="K56" s="6">
        <v>46860</v>
      </c>
      <c r="L56" s="27">
        <v>1.3</v>
      </c>
      <c r="M56" s="27" t="s">
        <v>30</v>
      </c>
      <c r="N56" s="8">
        <v>1.4681548974943053</v>
      </c>
      <c r="O56" s="8">
        <v>0.68112704027803639</v>
      </c>
      <c r="P56" s="8">
        <v>0.12887499999999999</v>
      </c>
      <c r="Q56" s="9" t="s">
        <v>16</v>
      </c>
      <c r="R56" s="49"/>
      <c r="S56" s="37"/>
    </row>
    <row r="57" spans="1:19" ht="12.75" customHeight="1" x14ac:dyDescent="0.25">
      <c r="A57" s="2" t="s">
        <v>80</v>
      </c>
      <c r="B57" s="2" t="s">
        <v>25</v>
      </c>
      <c r="C57" s="2" t="s">
        <v>81</v>
      </c>
      <c r="D57" s="2" t="s">
        <v>27</v>
      </c>
      <c r="E57" s="2" t="s">
        <v>198</v>
      </c>
      <c r="F57" s="2" t="s">
        <v>28</v>
      </c>
      <c r="G57" s="4">
        <v>2527460.3561</v>
      </c>
      <c r="H57" s="5">
        <f t="shared" si="1"/>
        <v>1.7964042256936002E-3</v>
      </c>
      <c r="I57" s="5" t="s">
        <v>29</v>
      </c>
      <c r="J57" s="5">
        <v>4.4999999999999998E-2</v>
      </c>
      <c r="K57" s="6">
        <v>46717</v>
      </c>
      <c r="L57" s="27">
        <v>1.1150932494464261</v>
      </c>
      <c r="M57" s="27" t="s">
        <v>30</v>
      </c>
      <c r="N57" s="8">
        <v>1.4</v>
      </c>
      <c r="O57" s="8">
        <v>0.7142857142857143</v>
      </c>
      <c r="P57" s="8">
        <v>0.67061176470588235</v>
      </c>
      <c r="Q57" s="9" t="s">
        <v>16</v>
      </c>
      <c r="R57" s="49"/>
      <c r="S57" s="37"/>
    </row>
    <row r="58" spans="1:19" ht="12.75" customHeight="1" x14ac:dyDescent="0.25">
      <c r="A58" s="2" t="s">
        <v>78</v>
      </c>
      <c r="B58" s="2" t="s">
        <v>25</v>
      </c>
      <c r="C58" s="2" t="s">
        <v>79</v>
      </c>
      <c r="D58" s="2" t="s">
        <v>27</v>
      </c>
      <c r="E58" s="2" t="s">
        <v>198</v>
      </c>
      <c r="F58" s="2" t="s">
        <v>28</v>
      </c>
      <c r="G58" s="4">
        <v>2527457.9980000001</v>
      </c>
      <c r="H58" s="5">
        <f t="shared" si="1"/>
        <v>1.796402549663037E-3</v>
      </c>
      <c r="I58" s="5" t="s">
        <v>29</v>
      </c>
      <c r="J58" s="5">
        <v>4.4999999999999998E-2</v>
      </c>
      <c r="K58" s="6">
        <v>46717</v>
      </c>
      <c r="L58" s="27">
        <v>1.1150932494464261</v>
      </c>
      <c r="M58" s="27" t="s">
        <v>30</v>
      </c>
      <c r="N58" s="8">
        <v>1.4</v>
      </c>
      <c r="O58" s="8">
        <v>0.7142857142857143</v>
      </c>
      <c r="P58" s="8">
        <v>0.67061176470588235</v>
      </c>
      <c r="Q58" s="9" t="s">
        <v>16</v>
      </c>
      <c r="R58" s="49"/>
      <c r="S58" s="37"/>
    </row>
    <row r="59" spans="1:19" ht="12.75" customHeight="1" x14ac:dyDescent="0.25">
      <c r="A59" s="2" t="s">
        <v>99</v>
      </c>
      <c r="B59" s="2" t="s">
        <v>33</v>
      </c>
      <c r="C59" s="2" t="s">
        <v>100</v>
      </c>
      <c r="D59" s="2" t="s">
        <v>89</v>
      </c>
      <c r="E59" s="2" t="s">
        <v>147</v>
      </c>
      <c r="F59" s="2" t="s">
        <v>28</v>
      </c>
      <c r="G59" s="4">
        <v>2283544.1342000002</v>
      </c>
      <c r="H59" s="5">
        <f t="shared" si="1"/>
        <v>1.6230396343642631E-3</v>
      </c>
      <c r="I59" s="5" t="s">
        <v>29</v>
      </c>
      <c r="J59" s="5">
        <v>1.2500000000000001E-2</v>
      </c>
      <c r="K59" s="6">
        <v>47471</v>
      </c>
      <c r="L59" s="27">
        <v>1.9</v>
      </c>
      <c r="M59" s="27" t="s">
        <v>30</v>
      </c>
      <c r="N59" s="8">
        <v>7.8676893576222442</v>
      </c>
      <c r="O59" s="8">
        <v>0.12710212039970753</v>
      </c>
      <c r="P59" s="8">
        <v>4.507042253521127E-2</v>
      </c>
      <c r="Q59" s="9" t="s">
        <v>16</v>
      </c>
      <c r="R59" s="49"/>
      <c r="S59" s="37"/>
    </row>
    <row r="60" spans="1:19" ht="12.75" customHeight="1" x14ac:dyDescent="0.25">
      <c r="A60" s="2" t="s">
        <v>185</v>
      </c>
      <c r="B60" s="2" t="s">
        <v>39</v>
      </c>
      <c r="C60" s="2" t="s">
        <v>193</v>
      </c>
      <c r="D60" s="2" t="s">
        <v>27</v>
      </c>
      <c r="E60" s="2" t="s">
        <v>198</v>
      </c>
      <c r="F60" s="2" t="s">
        <v>28</v>
      </c>
      <c r="G60" s="4">
        <v>1836151.9172</v>
      </c>
      <c r="H60" s="5">
        <f t="shared" si="1"/>
        <v>1.3050535313492294E-3</v>
      </c>
      <c r="I60" s="5" t="s">
        <v>29</v>
      </c>
      <c r="J60" s="5">
        <v>5.8000000000000003E-2</v>
      </c>
      <c r="K60" s="6">
        <v>46787</v>
      </c>
      <c r="L60" s="27">
        <v>2.2588811858089159</v>
      </c>
      <c r="M60" s="27" t="s">
        <v>30</v>
      </c>
      <c r="N60" s="8">
        <v>1.93</v>
      </c>
      <c r="O60" s="8">
        <v>0.5181347150259068</v>
      </c>
      <c r="P60" s="8">
        <v>0.11424612671621111</v>
      </c>
      <c r="Q60" s="9" t="s">
        <v>102</v>
      </c>
      <c r="R60" s="49"/>
      <c r="S60" s="37"/>
    </row>
    <row r="61" spans="1:19" ht="12.75" customHeight="1" x14ac:dyDescent="0.25">
      <c r="A61" s="2" t="s">
        <v>110</v>
      </c>
      <c r="B61" s="2" t="s">
        <v>39</v>
      </c>
      <c r="C61" s="2" t="s">
        <v>77</v>
      </c>
      <c r="D61" s="2" t="s">
        <v>27</v>
      </c>
      <c r="E61" s="2" t="s">
        <v>200</v>
      </c>
      <c r="F61" s="2" t="s">
        <v>28</v>
      </c>
      <c r="G61" s="4">
        <v>1629296.9073999999</v>
      </c>
      <c r="H61" s="5">
        <f t="shared" si="1"/>
        <v>1.1580303692197938E-3</v>
      </c>
      <c r="I61" s="5" t="s">
        <v>29</v>
      </c>
      <c r="J61" s="5">
        <v>5.5E-2</v>
      </c>
      <c r="K61" s="6">
        <v>45754</v>
      </c>
      <c r="L61" s="27">
        <v>9.0312839448233873E-2</v>
      </c>
      <c r="M61" s="27" t="s">
        <v>30</v>
      </c>
      <c r="N61" s="8">
        <v>1.81</v>
      </c>
      <c r="O61" s="8">
        <v>0.5524861878453039</v>
      </c>
      <c r="P61" s="8">
        <v>1</v>
      </c>
      <c r="Q61" s="9" t="s">
        <v>16</v>
      </c>
      <c r="R61" s="49"/>
      <c r="S61" s="37"/>
    </row>
    <row r="62" spans="1:19" ht="12.75" customHeight="1" x14ac:dyDescent="0.25">
      <c r="A62" s="2" t="s">
        <v>54</v>
      </c>
      <c r="B62" s="2" t="s">
        <v>39</v>
      </c>
      <c r="C62" s="2" t="s">
        <v>55</v>
      </c>
      <c r="D62" s="2" t="s">
        <v>27</v>
      </c>
      <c r="E62" s="2" t="s">
        <v>198</v>
      </c>
      <c r="F62" s="2" t="s">
        <v>28</v>
      </c>
      <c r="G62" s="4">
        <v>1134495.4874</v>
      </c>
      <c r="H62" s="5">
        <f t="shared" si="1"/>
        <v>8.0634795425255958E-4</v>
      </c>
      <c r="I62" s="5" t="s">
        <v>29</v>
      </c>
      <c r="J62" s="5">
        <v>5.5E-2</v>
      </c>
      <c r="K62" s="6">
        <v>46625</v>
      </c>
      <c r="L62" s="27">
        <v>1.3542057879136373</v>
      </c>
      <c r="M62" s="27" t="s">
        <v>30</v>
      </c>
      <c r="N62" s="8">
        <v>2.71</v>
      </c>
      <c r="O62" s="8">
        <v>0.36900369003690037</v>
      </c>
      <c r="P62" s="8">
        <v>1</v>
      </c>
      <c r="Q62" s="9" t="s">
        <v>16</v>
      </c>
      <c r="R62" s="49"/>
      <c r="S62" s="37"/>
    </row>
    <row r="63" spans="1:19" ht="12.75" customHeight="1" x14ac:dyDescent="0.25">
      <c r="A63" s="2"/>
      <c r="B63" s="2"/>
      <c r="C63" s="2"/>
      <c r="D63" s="2"/>
      <c r="E63" s="2"/>
      <c r="F63" s="3"/>
      <c r="G63" s="4"/>
      <c r="H63" s="5"/>
      <c r="I63" s="5"/>
      <c r="J63" s="5"/>
      <c r="K63" s="6"/>
      <c r="L63" s="27"/>
      <c r="M63" s="27"/>
      <c r="N63" s="8"/>
      <c r="O63" s="8"/>
      <c r="P63" s="8"/>
      <c r="Q63" s="9"/>
      <c r="R63" s="49"/>
      <c r="S63" s="37"/>
    </row>
    <row r="64" spans="1:19" ht="12.75" customHeight="1" x14ac:dyDescent="0.25">
      <c r="A64" s="2"/>
      <c r="B64" s="2"/>
      <c r="C64" s="30"/>
      <c r="D64" s="44"/>
      <c r="E64" s="44"/>
      <c r="F64" s="11"/>
      <c r="G64" s="4"/>
      <c r="H64" s="5"/>
      <c r="I64" s="5"/>
      <c r="J64" s="5"/>
      <c r="K64" s="6"/>
      <c r="L64" s="27"/>
      <c r="M64" s="7"/>
      <c r="N64" s="8"/>
      <c r="O64" s="8"/>
      <c r="P64" s="8"/>
      <c r="Q64" s="9"/>
      <c r="S64" s="37"/>
    </row>
    <row r="65" spans="1:19" ht="12.75" customHeight="1" x14ac:dyDescent="0.25">
      <c r="A65" s="19" t="s">
        <v>18</v>
      </c>
      <c r="B65" s="10"/>
      <c r="C65" s="11"/>
      <c r="D65" s="45"/>
      <c r="E65" s="45"/>
      <c r="F65" s="3"/>
      <c r="G65" s="39">
        <f>SUM(G6:G64)</f>
        <v>1393729133.6702001</v>
      </c>
      <c r="H65" s="40">
        <f>G65/G69</f>
        <v>0.99059947632997347</v>
      </c>
      <c r="I65" s="11"/>
      <c r="J65" s="12"/>
      <c r="K65" s="13"/>
      <c r="L65" s="13"/>
      <c r="M65" s="14"/>
      <c r="N65" s="24"/>
      <c r="O65" s="24"/>
      <c r="S65" s="37"/>
    </row>
    <row r="66" spans="1:19" x14ac:dyDescent="0.25">
      <c r="A66" s="2" t="s">
        <v>19</v>
      </c>
      <c r="B66" s="2"/>
      <c r="C66" s="3"/>
      <c r="D66" s="44"/>
      <c r="E66" s="44"/>
      <c r="F66" s="3"/>
      <c r="G66" s="51">
        <v>123528811.37530001</v>
      </c>
      <c r="H66" s="5"/>
      <c r="I66" s="3"/>
      <c r="J66" s="3"/>
      <c r="K66" s="4"/>
      <c r="L66" s="13"/>
      <c r="M66" s="15"/>
      <c r="N66" s="24"/>
      <c r="O66" s="24"/>
    </row>
    <row r="67" spans="1:19" ht="12.75" customHeight="1" x14ac:dyDescent="0.25">
      <c r="A67" s="2" t="s">
        <v>20</v>
      </c>
      <c r="B67" s="2"/>
      <c r="C67" s="3"/>
      <c r="D67" s="44"/>
      <c r="E67" s="44"/>
      <c r="F67" s="17"/>
      <c r="G67" s="51">
        <v>-110302695.24690002</v>
      </c>
      <c r="H67" s="5"/>
      <c r="I67" s="3"/>
      <c r="J67" s="3"/>
      <c r="K67" s="4"/>
      <c r="L67" s="13"/>
      <c r="M67" s="15"/>
      <c r="N67" s="24"/>
      <c r="O67" s="24"/>
    </row>
    <row r="68" spans="1:19" ht="12.75" customHeight="1" x14ac:dyDescent="0.25">
      <c r="A68" s="2" t="s">
        <v>21</v>
      </c>
      <c r="B68" s="16"/>
      <c r="C68" s="17"/>
      <c r="D68" s="46"/>
      <c r="E68" s="46"/>
      <c r="F68" s="18"/>
      <c r="G68" s="51">
        <f>SUM(G66:G67)</f>
        <v>13226116.128399983</v>
      </c>
      <c r="H68" s="42">
        <f>G68/G69</f>
        <v>9.4005236700266392E-3</v>
      </c>
      <c r="I68" s="17"/>
      <c r="J68" s="16"/>
      <c r="K68" s="16"/>
      <c r="L68" s="32"/>
      <c r="N68" s="24"/>
      <c r="O68" s="24"/>
    </row>
    <row r="69" spans="1:19" ht="12.75" customHeight="1" x14ac:dyDescent="0.25">
      <c r="A69" s="19" t="s">
        <v>22</v>
      </c>
      <c r="B69" s="31"/>
      <c r="C69" s="18"/>
      <c r="D69" s="44"/>
      <c r="E69" s="44"/>
      <c r="F69" s="44"/>
      <c r="G69" s="50">
        <f>SUM(G65+G66+G67)</f>
        <v>1406955249.7986</v>
      </c>
      <c r="H69" s="58">
        <f>G69/$G$69</f>
        <v>1</v>
      </c>
      <c r="I69" s="58"/>
      <c r="J69" s="33"/>
      <c r="K69" s="34" t="s">
        <v>133</v>
      </c>
      <c r="L69" s="56">
        <f>SUMPRODUCT($G$6:$G$62,$L$6:$L$62)/G65</f>
        <v>1.9190749554362414</v>
      </c>
      <c r="M69" s="14"/>
      <c r="N69" s="24"/>
      <c r="O69" s="24"/>
    </row>
    <row r="70" spans="1:19" ht="12.75" customHeight="1" x14ac:dyDescent="0.25">
      <c r="G70" s="21"/>
      <c r="K70" s="22"/>
      <c r="L70" s="23"/>
      <c r="N70" s="24"/>
      <c r="O70" s="24"/>
    </row>
    <row r="71" spans="1:19" x14ac:dyDescent="0.25">
      <c r="G71" s="25"/>
      <c r="K71" s="24"/>
      <c r="L71" s="24"/>
      <c r="N71" s="24"/>
      <c r="O71" s="24"/>
    </row>
    <row r="72" spans="1:19" x14ac:dyDescent="0.25">
      <c r="K72" s="24"/>
      <c r="L72" s="24"/>
      <c r="N72" s="24"/>
      <c r="O72" s="24"/>
    </row>
    <row r="74" spans="1:19" x14ac:dyDescent="0.25">
      <c r="G74" s="26"/>
    </row>
    <row r="77" spans="1:19" x14ac:dyDescent="0.25">
      <c r="L77" s="35"/>
    </row>
    <row r="78" spans="1:19" x14ac:dyDescent="0.25">
      <c r="B78" s="28"/>
      <c r="C78" s="29"/>
      <c r="H78" s="25"/>
      <c r="L78" s="35"/>
    </row>
    <row r="79" spans="1:19" x14ac:dyDescent="0.25">
      <c r="C79" s="29"/>
      <c r="H79" s="25"/>
      <c r="L79" s="35"/>
    </row>
    <row r="80" spans="1:19" x14ac:dyDescent="0.25">
      <c r="C80" s="29"/>
      <c r="H80" s="25"/>
      <c r="L80" s="35"/>
    </row>
    <row r="81" spans="3:12" x14ac:dyDescent="0.25">
      <c r="C81" s="29"/>
      <c r="H81" s="25"/>
      <c r="J81" s="36"/>
      <c r="K81" s="35"/>
      <c r="L81" s="35"/>
    </row>
    <row r="82" spans="3:12" x14ac:dyDescent="0.25">
      <c r="C82" s="29"/>
      <c r="H82" s="25"/>
      <c r="J82" s="36"/>
      <c r="K82" s="35"/>
      <c r="L82" s="35"/>
    </row>
    <row r="83" spans="3:12" x14ac:dyDescent="0.25">
      <c r="C83" s="29"/>
      <c r="J83" s="36"/>
      <c r="K83" s="35"/>
      <c r="L83" s="35"/>
    </row>
    <row r="84" spans="3:12" x14ac:dyDescent="0.25">
      <c r="C84" s="29"/>
      <c r="J84" s="36"/>
      <c r="K84" s="35"/>
      <c r="L84" s="35"/>
    </row>
    <row r="85" spans="3:12" x14ac:dyDescent="0.25">
      <c r="C85" s="29"/>
      <c r="J85" s="36"/>
      <c r="K85" s="35"/>
      <c r="L85" s="35"/>
    </row>
    <row r="86" spans="3:12" x14ac:dyDescent="0.25">
      <c r="C86" s="29"/>
      <c r="J86" s="36"/>
      <c r="K86" s="35"/>
      <c r="L86" s="35"/>
    </row>
    <row r="87" spans="3:12" x14ac:dyDescent="0.25">
      <c r="C87" s="29"/>
      <c r="J87" s="36"/>
      <c r="K87" s="35"/>
      <c r="L87" s="35"/>
    </row>
    <row r="88" spans="3:12" x14ac:dyDescent="0.25">
      <c r="C88" s="29"/>
      <c r="J88" s="36"/>
      <c r="K88" s="35"/>
      <c r="L88" s="35"/>
    </row>
    <row r="89" spans="3:12" x14ac:dyDescent="0.25">
      <c r="C89" s="29"/>
      <c r="J89" s="36"/>
      <c r="K89" s="35"/>
      <c r="L89" s="35"/>
    </row>
    <row r="90" spans="3:12" x14ac:dyDescent="0.25">
      <c r="C90" s="29"/>
      <c r="J90" s="36"/>
      <c r="K90" s="35"/>
      <c r="L90" s="35"/>
    </row>
    <row r="91" spans="3:12" x14ac:dyDescent="0.25">
      <c r="C91" s="29"/>
      <c r="I91" s="38"/>
      <c r="J91" s="36"/>
      <c r="K91" s="35"/>
      <c r="L91" s="35"/>
    </row>
    <row r="92" spans="3:12" x14ac:dyDescent="0.25">
      <c r="C92" s="29"/>
      <c r="I92" s="38"/>
      <c r="J92" s="36"/>
      <c r="K92" s="35"/>
      <c r="L92" s="35"/>
    </row>
    <row r="93" spans="3:12" x14ac:dyDescent="0.25">
      <c r="C93" s="29"/>
      <c r="J93" s="36"/>
      <c r="K93" s="35"/>
      <c r="L93" s="35"/>
    </row>
    <row r="94" spans="3:12" x14ac:dyDescent="0.25">
      <c r="C94" s="29"/>
      <c r="J94" s="36"/>
      <c r="K94" s="35"/>
      <c r="L94" s="35"/>
    </row>
    <row r="95" spans="3:12" x14ac:dyDescent="0.25">
      <c r="C95" s="29"/>
      <c r="J95" s="36"/>
      <c r="K95" s="35"/>
      <c r="L95" s="35"/>
    </row>
    <row r="96" spans="3:12" x14ac:dyDescent="0.25">
      <c r="C96" s="29"/>
      <c r="J96" s="36"/>
      <c r="K96" s="35"/>
      <c r="L96" s="35"/>
    </row>
    <row r="97" spans="2:12" x14ac:dyDescent="0.25">
      <c r="C97" s="29"/>
      <c r="J97" s="36"/>
      <c r="K97" s="35"/>
      <c r="L97" s="35"/>
    </row>
    <row r="98" spans="2:12" x14ac:dyDescent="0.25">
      <c r="C98" s="29"/>
      <c r="J98" s="36"/>
      <c r="K98" s="35"/>
      <c r="L98" s="35"/>
    </row>
    <row r="99" spans="2:12" x14ac:dyDescent="0.25">
      <c r="C99" s="29"/>
      <c r="J99" s="36"/>
      <c r="K99" s="35"/>
    </row>
    <row r="100" spans="2:12" x14ac:dyDescent="0.25">
      <c r="C100" s="29"/>
      <c r="J100" s="36"/>
      <c r="K100" s="35"/>
    </row>
    <row r="101" spans="2:12" x14ac:dyDescent="0.25">
      <c r="C101" s="29"/>
      <c r="J101" s="36"/>
      <c r="K101" s="35"/>
    </row>
    <row r="102" spans="2:12" x14ac:dyDescent="0.25">
      <c r="C102" s="29"/>
      <c r="J102" s="36"/>
      <c r="K102" s="35"/>
    </row>
    <row r="103" spans="2:12" x14ac:dyDescent="0.25">
      <c r="C103" s="29"/>
      <c r="J103" s="36"/>
      <c r="K103" s="35"/>
    </row>
    <row r="104" spans="2:12" x14ac:dyDescent="0.25">
      <c r="C104" s="29"/>
      <c r="J104" s="36"/>
      <c r="K104" s="35"/>
    </row>
    <row r="105" spans="2:12" x14ac:dyDescent="0.25">
      <c r="C105" s="29"/>
      <c r="J105" s="36"/>
      <c r="K105" s="35"/>
    </row>
    <row r="106" spans="2:12" x14ac:dyDescent="0.25">
      <c r="B106" s="28"/>
      <c r="C106" s="29"/>
      <c r="J106" s="36"/>
      <c r="K106" s="35"/>
    </row>
    <row r="107" spans="2:12" x14ac:dyDescent="0.25">
      <c r="C107" s="29"/>
      <c r="J107" s="36"/>
      <c r="K107" s="35"/>
    </row>
    <row r="108" spans="2:12" x14ac:dyDescent="0.25">
      <c r="C108" s="29"/>
      <c r="J108" s="36"/>
      <c r="K108" s="35"/>
    </row>
    <row r="109" spans="2:12" x14ac:dyDescent="0.25">
      <c r="C109" s="29"/>
      <c r="J109" s="36"/>
      <c r="K109" s="35"/>
    </row>
    <row r="110" spans="2:12" x14ac:dyDescent="0.25">
      <c r="C110" s="29"/>
      <c r="J110" s="36"/>
      <c r="K110" s="35"/>
    </row>
    <row r="111" spans="2:12" x14ac:dyDescent="0.25">
      <c r="C111" s="29"/>
      <c r="J111" s="36"/>
      <c r="K111" s="35"/>
    </row>
    <row r="112" spans="2:12" x14ac:dyDescent="0.25">
      <c r="C112" s="29"/>
      <c r="J112" s="36"/>
      <c r="K112" s="35"/>
    </row>
    <row r="113" spans="2:11" x14ac:dyDescent="0.25">
      <c r="C113" s="29"/>
      <c r="J113" s="36"/>
      <c r="K113" s="35"/>
    </row>
    <row r="114" spans="2:11" x14ac:dyDescent="0.25">
      <c r="C114" s="29"/>
      <c r="J114" s="36"/>
      <c r="K114" s="35"/>
    </row>
    <row r="115" spans="2:11" x14ac:dyDescent="0.25">
      <c r="C115" s="29"/>
      <c r="J115" s="36"/>
      <c r="K115" s="35"/>
    </row>
    <row r="116" spans="2:11" x14ac:dyDescent="0.25">
      <c r="C116" s="29"/>
      <c r="J116" s="36"/>
      <c r="K116" s="35"/>
    </row>
    <row r="117" spans="2:11" x14ac:dyDescent="0.25">
      <c r="C117" s="29"/>
      <c r="J117" s="36"/>
      <c r="K117" s="35"/>
    </row>
    <row r="118" spans="2:11" x14ac:dyDescent="0.25">
      <c r="C118" s="29"/>
      <c r="I118" s="38"/>
      <c r="J118" s="36"/>
      <c r="K118" s="35"/>
    </row>
    <row r="119" spans="2:11" x14ac:dyDescent="0.25">
      <c r="C119" s="29"/>
      <c r="J119" s="36"/>
      <c r="K119" s="35"/>
    </row>
    <row r="120" spans="2:11" x14ac:dyDescent="0.25">
      <c r="C120" s="29"/>
      <c r="J120" s="36"/>
      <c r="K120" s="35"/>
    </row>
    <row r="121" spans="2:11" x14ac:dyDescent="0.25">
      <c r="B121" s="28"/>
      <c r="C121" s="29"/>
      <c r="J121" s="36"/>
      <c r="K121" s="35"/>
    </row>
    <row r="122" spans="2:11" x14ac:dyDescent="0.25">
      <c r="C122" s="29"/>
      <c r="J122" s="36"/>
      <c r="K122" s="35"/>
    </row>
    <row r="123" spans="2:11" x14ac:dyDescent="0.25">
      <c r="C123" s="29"/>
      <c r="I123" s="38"/>
      <c r="J123" s="36"/>
      <c r="K123" s="35"/>
    </row>
    <row r="124" spans="2:11" x14ac:dyDescent="0.25">
      <c r="J124" s="36"/>
      <c r="K124" s="35"/>
    </row>
    <row r="125" spans="2:11" x14ac:dyDescent="0.25">
      <c r="C125" s="29"/>
      <c r="J125" s="36"/>
      <c r="K125" s="35"/>
    </row>
    <row r="126" spans="2:11" x14ac:dyDescent="0.25">
      <c r="C126" s="29"/>
      <c r="J126" s="36"/>
      <c r="K126" s="35"/>
    </row>
    <row r="127" spans="2:11" x14ac:dyDescent="0.25">
      <c r="J127" s="36"/>
      <c r="K127" s="35"/>
    </row>
    <row r="128" spans="2:11" x14ac:dyDescent="0.25">
      <c r="C128" s="29"/>
      <c r="J128" s="36"/>
      <c r="K128" s="35"/>
    </row>
    <row r="129" spans="3:11" x14ac:dyDescent="0.25">
      <c r="C129" s="29"/>
      <c r="J129" s="36"/>
      <c r="K129" s="35"/>
    </row>
    <row r="130" spans="3:11" x14ac:dyDescent="0.25">
      <c r="J130" s="36"/>
      <c r="K130" s="35"/>
    </row>
    <row r="131" spans="3:11" x14ac:dyDescent="0.25">
      <c r="J131" s="36"/>
    </row>
  </sheetData>
  <mergeCells count="3">
    <mergeCell ref="A1:K1"/>
    <mergeCell ref="A2:K2"/>
    <mergeCell ref="H69:I69"/>
  </mergeCells>
  <conditionalFormatting sqref="C1:C1048576">
    <cfRule type="duplicateValues" dxfId="1" priority="1"/>
  </conditionalFormatting>
  <conditionalFormatting sqref="P6:P63">
    <cfRule type="cellIs" dxfId="0" priority="2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E771-9244-4CEA-BAF5-2E9F6868C05D}">
  <dimension ref="A1:I62"/>
  <sheetViews>
    <sheetView workbookViewId="0">
      <pane ySplit="1" topLeftCell="A2" activePane="bottomLeft" state="frozen"/>
      <selection pane="bottomLeft" activeCell="B2" sqref="A1:I62"/>
    </sheetView>
  </sheetViews>
  <sheetFormatPr defaultRowHeight="13.2" x14ac:dyDescent="0.25"/>
  <cols>
    <col min="1" max="1" width="20.109375" customWidth="1"/>
    <col min="2" max="2" width="24.88671875" customWidth="1"/>
    <col min="7" max="7" width="12.88671875" customWidth="1"/>
    <col min="9" max="9" width="20.33203125" customWidth="1"/>
  </cols>
  <sheetData>
    <row r="1" spans="1:9" x14ac:dyDescent="0.25">
      <c r="A1" t="s">
        <v>3</v>
      </c>
      <c r="B1" t="s">
        <v>1</v>
      </c>
      <c r="C1" t="s">
        <v>2</v>
      </c>
      <c r="D1" t="s">
        <v>4</v>
      </c>
      <c r="E1" t="s">
        <v>8</v>
      </c>
      <c r="F1" t="s">
        <v>23</v>
      </c>
      <c r="G1" t="s">
        <v>9</v>
      </c>
      <c r="H1" t="s">
        <v>11</v>
      </c>
      <c r="I1" t="s">
        <v>15</v>
      </c>
    </row>
    <row r="2" spans="1:9" x14ac:dyDescent="0.25">
      <c r="A2" t="s">
        <v>26</v>
      </c>
      <c r="B2" t="s">
        <v>24</v>
      </c>
      <c r="C2" t="s">
        <v>25</v>
      </c>
      <c r="D2" t="s">
        <v>27</v>
      </c>
      <c r="E2" t="s">
        <v>29</v>
      </c>
      <c r="F2" s="47">
        <v>0.03</v>
      </c>
      <c r="G2" s="48">
        <v>46353</v>
      </c>
      <c r="H2" t="s">
        <v>30</v>
      </c>
      <c r="I2" t="s">
        <v>16</v>
      </c>
    </row>
    <row r="3" spans="1:9" x14ac:dyDescent="0.25">
      <c r="A3" t="s">
        <v>32</v>
      </c>
      <c r="B3" t="s">
        <v>31</v>
      </c>
      <c r="C3" t="s">
        <v>25</v>
      </c>
      <c r="D3" t="s">
        <v>27</v>
      </c>
      <c r="E3" t="s">
        <v>29</v>
      </c>
      <c r="F3" s="47">
        <v>0.03</v>
      </c>
      <c r="G3" s="48">
        <v>46545</v>
      </c>
      <c r="H3" t="s">
        <v>30</v>
      </c>
      <c r="I3" t="s">
        <v>16</v>
      </c>
    </row>
    <row r="4" spans="1:9" x14ac:dyDescent="0.25">
      <c r="A4" t="s">
        <v>126</v>
      </c>
      <c r="B4" t="s">
        <v>125</v>
      </c>
      <c r="C4" t="s">
        <v>25</v>
      </c>
      <c r="D4" t="s">
        <v>27</v>
      </c>
      <c r="E4" t="s">
        <v>29</v>
      </c>
      <c r="F4" s="47">
        <v>0.03</v>
      </c>
      <c r="G4" s="48">
        <v>47086</v>
      </c>
      <c r="H4" t="s">
        <v>30</v>
      </c>
      <c r="I4" t="s">
        <v>102</v>
      </c>
    </row>
    <row r="5" spans="1:9" x14ac:dyDescent="0.25">
      <c r="A5" t="s">
        <v>37</v>
      </c>
      <c r="B5" t="s">
        <v>107</v>
      </c>
      <c r="C5" t="s">
        <v>36</v>
      </c>
      <c r="D5" t="s">
        <v>27</v>
      </c>
      <c r="E5" t="s">
        <v>29</v>
      </c>
      <c r="F5" s="47">
        <v>4.7500000000000001E-2</v>
      </c>
      <c r="G5" s="48">
        <v>46353</v>
      </c>
      <c r="H5" t="s">
        <v>30</v>
      </c>
      <c r="I5" t="s">
        <v>16</v>
      </c>
    </row>
    <row r="6" spans="1:9" x14ac:dyDescent="0.25">
      <c r="A6" t="s">
        <v>34</v>
      </c>
      <c r="B6" t="s">
        <v>139</v>
      </c>
      <c r="C6" t="s">
        <v>33</v>
      </c>
      <c r="D6" t="s">
        <v>27</v>
      </c>
      <c r="E6" t="s">
        <v>29</v>
      </c>
      <c r="F6" s="47">
        <v>3.7499999999999999E-2</v>
      </c>
      <c r="G6" s="48">
        <v>46871</v>
      </c>
      <c r="H6" t="s">
        <v>30</v>
      </c>
      <c r="I6" t="s">
        <v>16</v>
      </c>
    </row>
    <row r="7" spans="1:9" x14ac:dyDescent="0.25">
      <c r="A7" t="s">
        <v>42</v>
      </c>
      <c r="B7" t="s">
        <v>41</v>
      </c>
      <c r="C7" t="s">
        <v>39</v>
      </c>
      <c r="D7" t="s">
        <v>27</v>
      </c>
      <c r="E7" t="s">
        <v>29</v>
      </c>
      <c r="F7" s="47">
        <v>0.04</v>
      </c>
      <c r="G7" s="48">
        <v>46086</v>
      </c>
      <c r="H7" t="s">
        <v>30</v>
      </c>
      <c r="I7" t="s">
        <v>17</v>
      </c>
    </row>
    <row r="8" spans="1:9" x14ac:dyDescent="0.25">
      <c r="A8" t="s">
        <v>136</v>
      </c>
      <c r="B8" t="s">
        <v>134</v>
      </c>
      <c r="C8" t="s">
        <v>36</v>
      </c>
      <c r="D8" t="s">
        <v>138</v>
      </c>
      <c r="E8" t="s">
        <v>29</v>
      </c>
      <c r="F8" s="47">
        <v>3.2500000000000001E-2</v>
      </c>
      <c r="G8" s="48">
        <v>50742</v>
      </c>
      <c r="H8" t="s">
        <v>30</v>
      </c>
      <c r="I8" t="s">
        <v>102</v>
      </c>
    </row>
    <row r="9" spans="1:9" x14ac:dyDescent="0.25">
      <c r="A9" t="s">
        <v>112</v>
      </c>
      <c r="B9" t="s">
        <v>116</v>
      </c>
      <c r="C9" t="s">
        <v>25</v>
      </c>
      <c r="D9" t="s">
        <v>27</v>
      </c>
      <c r="E9" t="s">
        <v>29</v>
      </c>
      <c r="F9" s="47">
        <v>0.03</v>
      </c>
      <c r="G9" s="48">
        <v>45988</v>
      </c>
      <c r="H9" t="s">
        <v>30</v>
      </c>
      <c r="I9" t="s">
        <v>102</v>
      </c>
    </row>
    <row r="10" spans="1:9" x14ac:dyDescent="0.25">
      <c r="A10" t="s">
        <v>124</v>
      </c>
      <c r="B10" t="s">
        <v>123</v>
      </c>
      <c r="C10" t="s">
        <v>25</v>
      </c>
      <c r="D10" t="s">
        <v>65</v>
      </c>
      <c r="E10" t="s">
        <v>29</v>
      </c>
      <c r="F10" s="47">
        <v>3.5000000000000003E-2</v>
      </c>
      <c r="G10" s="48">
        <v>48151</v>
      </c>
      <c r="H10" t="s">
        <v>30</v>
      </c>
      <c r="I10" t="s">
        <v>102</v>
      </c>
    </row>
    <row r="11" spans="1:9" x14ac:dyDescent="0.25">
      <c r="A11" t="s">
        <v>40</v>
      </c>
      <c r="B11" t="s">
        <v>38</v>
      </c>
      <c r="C11" t="s">
        <v>39</v>
      </c>
      <c r="D11" t="s">
        <v>27</v>
      </c>
      <c r="E11" t="s">
        <v>29</v>
      </c>
      <c r="F11" s="47">
        <v>0.04</v>
      </c>
      <c r="G11" s="48">
        <v>46353</v>
      </c>
      <c r="H11" t="s">
        <v>30</v>
      </c>
      <c r="I11" t="s">
        <v>16</v>
      </c>
    </row>
    <row r="12" spans="1:9" x14ac:dyDescent="0.25">
      <c r="A12" t="s">
        <v>113</v>
      </c>
      <c r="B12" t="s">
        <v>115</v>
      </c>
      <c r="C12" t="s">
        <v>39</v>
      </c>
      <c r="D12" t="s">
        <v>27</v>
      </c>
      <c r="E12" t="s">
        <v>29</v>
      </c>
      <c r="F12" s="47">
        <v>0.04</v>
      </c>
      <c r="G12" s="48">
        <v>46933</v>
      </c>
      <c r="H12" t="s">
        <v>30</v>
      </c>
      <c r="I12" t="s">
        <v>102</v>
      </c>
    </row>
    <row r="13" spans="1:9" x14ac:dyDescent="0.25">
      <c r="A13" t="s">
        <v>46</v>
      </c>
      <c r="B13" t="s">
        <v>45</v>
      </c>
      <c r="C13" t="s">
        <v>39</v>
      </c>
      <c r="D13" t="s">
        <v>27</v>
      </c>
      <c r="E13" t="s">
        <v>29</v>
      </c>
      <c r="F13" s="47">
        <v>4.7500000000000001E-2</v>
      </c>
      <c r="G13" s="48">
        <v>45960</v>
      </c>
      <c r="H13" t="s">
        <v>30</v>
      </c>
      <c r="I13" t="s">
        <v>16</v>
      </c>
    </row>
    <row r="14" spans="1:9" x14ac:dyDescent="0.25">
      <c r="A14" t="s">
        <v>129</v>
      </c>
      <c r="B14" t="s">
        <v>127</v>
      </c>
      <c r="C14" t="s">
        <v>25</v>
      </c>
      <c r="D14" t="s">
        <v>27</v>
      </c>
      <c r="E14" t="s">
        <v>29</v>
      </c>
      <c r="F14" s="47">
        <v>5.5E-2</v>
      </c>
      <c r="G14" s="48">
        <v>47115</v>
      </c>
      <c r="H14" t="s">
        <v>30</v>
      </c>
      <c r="I14" t="s">
        <v>102</v>
      </c>
    </row>
    <row r="15" spans="1:9" x14ac:dyDescent="0.25">
      <c r="A15" t="s">
        <v>44</v>
      </c>
      <c r="B15" t="s">
        <v>43</v>
      </c>
      <c r="C15" t="s">
        <v>36</v>
      </c>
      <c r="D15" t="s">
        <v>27</v>
      </c>
      <c r="E15" t="s">
        <v>29</v>
      </c>
      <c r="F15" s="47">
        <v>4.7500000000000001E-2</v>
      </c>
      <c r="G15" s="48">
        <v>45835</v>
      </c>
      <c r="H15" t="s">
        <v>30</v>
      </c>
      <c r="I15" t="s">
        <v>16</v>
      </c>
    </row>
    <row r="16" spans="1:9" x14ac:dyDescent="0.25">
      <c r="A16" t="s">
        <v>111</v>
      </c>
      <c r="B16" t="s">
        <v>114</v>
      </c>
      <c r="C16" t="s">
        <v>39</v>
      </c>
      <c r="D16" t="s">
        <v>65</v>
      </c>
      <c r="E16" t="s">
        <v>29</v>
      </c>
      <c r="F16" s="47">
        <v>4.9000000000000002E-2</v>
      </c>
      <c r="G16" s="48">
        <v>46870</v>
      </c>
      <c r="H16" t="s">
        <v>30</v>
      </c>
      <c r="I16" t="s">
        <v>102</v>
      </c>
    </row>
    <row r="17" spans="1:9" x14ac:dyDescent="0.25">
      <c r="A17" t="s">
        <v>121</v>
      </c>
      <c r="B17" t="s">
        <v>119</v>
      </c>
      <c r="C17" t="s">
        <v>52</v>
      </c>
      <c r="D17" t="s">
        <v>27</v>
      </c>
      <c r="E17" t="s">
        <v>29</v>
      </c>
      <c r="F17" s="47">
        <v>4.4999999999999998E-2</v>
      </c>
      <c r="G17" s="48">
        <v>46503</v>
      </c>
      <c r="H17" t="s">
        <v>30</v>
      </c>
      <c r="I17" t="s">
        <v>16</v>
      </c>
    </row>
    <row r="18" spans="1:9" x14ac:dyDescent="0.25">
      <c r="A18" t="s">
        <v>64</v>
      </c>
      <c r="B18" t="s">
        <v>63</v>
      </c>
      <c r="C18" t="s">
        <v>36</v>
      </c>
      <c r="D18" t="s">
        <v>65</v>
      </c>
      <c r="E18" t="s">
        <v>29</v>
      </c>
      <c r="F18" s="47">
        <v>3.5000000000000003E-2</v>
      </c>
      <c r="G18" s="48">
        <v>47816</v>
      </c>
      <c r="H18" t="s">
        <v>30</v>
      </c>
      <c r="I18" t="s">
        <v>16</v>
      </c>
    </row>
    <row r="19" spans="1:9" x14ac:dyDescent="0.25">
      <c r="A19" t="s">
        <v>48</v>
      </c>
      <c r="B19" t="s">
        <v>47</v>
      </c>
      <c r="C19" t="s">
        <v>33</v>
      </c>
      <c r="D19" t="s">
        <v>27</v>
      </c>
      <c r="E19" t="s">
        <v>29</v>
      </c>
      <c r="F19" s="47">
        <v>4.7500000000000001E-2</v>
      </c>
      <c r="G19" s="48">
        <v>46553</v>
      </c>
      <c r="H19" t="s">
        <v>30</v>
      </c>
      <c r="I19" t="s">
        <v>16</v>
      </c>
    </row>
    <row r="20" spans="1:9" x14ac:dyDescent="0.25">
      <c r="A20" t="s">
        <v>62</v>
      </c>
      <c r="B20" t="s">
        <v>60</v>
      </c>
      <c r="C20" t="s">
        <v>61</v>
      </c>
      <c r="D20" t="s">
        <v>27</v>
      </c>
      <c r="E20" t="s">
        <v>29</v>
      </c>
      <c r="F20" s="47">
        <v>0.03</v>
      </c>
      <c r="G20" s="48">
        <v>46051</v>
      </c>
      <c r="H20" t="s">
        <v>30</v>
      </c>
      <c r="I20" t="s">
        <v>16</v>
      </c>
    </row>
    <row r="21" spans="1:9" x14ac:dyDescent="0.25">
      <c r="A21" t="s">
        <v>57</v>
      </c>
      <c r="B21" t="s">
        <v>56</v>
      </c>
      <c r="C21" t="s">
        <v>39</v>
      </c>
      <c r="D21" t="s">
        <v>27</v>
      </c>
      <c r="E21" t="s">
        <v>29</v>
      </c>
      <c r="F21" s="47">
        <v>4.7500000000000001E-2</v>
      </c>
      <c r="G21" s="48">
        <v>46237</v>
      </c>
      <c r="H21" t="s">
        <v>30</v>
      </c>
      <c r="I21" t="s">
        <v>16</v>
      </c>
    </row>
    <row r="22" spans="1:9" x14ac:dyDescent="0.25">
      <c r="A22" t="s">
        <v>55</v>
      </c>
      <c r="B22" t="s">
        <v>54</v>
      </c>
      <c r="C22" t="s">
        <v>39</v>
      </c>
      <c r="D22" t="s">
        <v>27</v>
      </c>
      <c r="E22" t="s">
        <v>29</v>
      </c>
      <c r="F22" s="47">
        <v>5.5E-2</v>
      </c>
      <c r="G22" s="48">
        <v>46625</v>
      </c>
      <c r="H22" t="s">
        <v>30</v>
      </c>
      <c r="I22" t="s">
        <v>16</v>
      </c>
    </row>
    <row r="23" spans="1:9" x14ac:dyDescent="0.25">
      <c r="A23" t="s">
        <v>122</v>
      </c>
      <c r="B23" t="s">
        <v>120</v>
      </c>
      <c r="C23" t="s">
        <v>39</v>
      </c>
      <c r="D23" t="s">
        <v>27</v>
      </c>
      <c r="E23" t="s">
        <v>29</v>
      </c>
      <c r="F23" s="47">
        <v>4.7500000000000001E-2</v>
      </c>
      <c r="G23" s="48">
        <v>45960</v>
      </c>
      <c r="H23" t="s">
        <v>30</v>
      </c>
      <c r="I23" t="s">
        <v>16</v>
      </c>
    </row>
    <row r="24" spans="1:9" x14ac:dyDescent="0.25">
      <c r="A24" t="s">
        <v>51</v>
      </c>
      <c r="B24" t="s">
        <v>108</v>
      </c>
      <c r="C24" t="s">
        <v>39</v>
      </c>
      <c r="D24" t="s">
        <v>27</v>
      </c>
      <c r="E24" t="s">
        <v>29</v>
      </c>
      <c r="F24" s="47">
        <v>0.05</v>
      </c>
      <c r="G24" s="48">
        <v>46720</v>
      </c>
      <c r="H24" t="s">
        <v>30</v>
      </c>
      <c r="I24" t="s">
        <v>16</v>
      </c>
    </row>
    <row r="25" spans="1:9" x14ac:dyDescent="0.25">
      <c r="A25" t="s">
        <v>130</v>
      </c>
      <c r="B25" t="s">
        <v>128</v>
      </c>
      <c r="C25" t="s">
        <v>36</v>
      </c>
      <c r="D25" t="s">
        <v>27</v>
      </c>
      <c r="E25" t="s">
        <v>29</v>
      </c>
      <c r="F25" s="47">
        <v>4.7500000000000001E-2</v>
      </c>
      <c r="G25" s="48">
        <v>45835</v>
      </c>
      <c r="H25" t="s">
        <v>30</v>
      </c>
      <c r="I25" t="s">
        <v>16</v>
      </c>
    </row>
    <row r="26" spans="1:9" x14ac:dyDescent="0.25">
      <c r="A26" t="s">
        <v>59</v>
      </c>
      <c r="B26" t="s">
        <v>58</v>
      </c>
      <c r="C26" t="s">
        <v>39</v>
      </c>
      <c r="D26" t="s">
        <v>27</v>
      </c>
      <c r="E26" t="s">
        <v>29</v>
      </c>
      <c r="F26" s="47">
        <v>0.05</v>
      </c>
      <c r="G26" s="48">
        <v>45776</v>
      </c>
      <c r="H26" t="s">
        <v>30</v>
      </c>
      <c r="I26" t="s">
        <v>16</v>
      </c>
    </row>
    <row r="27" spans="1:9" x14ac:dyDescent="0.25">
      <c r="A27" t="s">
        <v>91</v>
      </c>
      <c r="B27" t="s">
        <v>90</v>
      </c>
      <c r="C27" t="s">
        <v>36</v>
      </c>
      <c r="D27" t="s">
        <v>27</v>
      </c>
      <c r="E27" t="s">
        <v>29</v>
      </c>
      <c r="F27" s="47">
        <v>4.4999999999999998E-2</v>
      </c>
      <c r="G27" s="48">
        <v>46422</v>
      </c>
      <c r="H27" t="s">
        <v>30</v>
      </c>
      <c r="I27" t="s">
        <v>16</v>
      </c>
    </row>
    <row r="28" spans="1:9" x14ac:dyDescent="0.25">
      <c r="A28" t="s">
        <v>104</v>
      </c>
      <c r="B28" t="s">
        <v>103</v>
      </c>
      <c r="C28" t="s">
        <v>36</v>
      </c>
      <c r="D28" t="s">
        <v>27</v>
      </c>
      <c r="E28" t="s">
        <v>29</v>
      </c>
      <c r="F28" s="47">
        <v>2.9499999999999998E-2</v>
      </c>
      <c r="G28" s="48">
        <v>45534</v>
      </c>
      <c r="H28" t="s">
        <v>30</v>
      </c>
      <c r="I28" t="s">
        <v>16</v>
      </c>
    </row>
    <row r="29" spans="1:9" x14ac:dyDescent="0.25">
      <c r="A29" t="s">
        <v>118</v>
      </c>
      <c r="B29" t="s">
        <v>117</v>
      </c>
      <c r="C29" t="s">
        <v>39</v>
      </c>
      <c r="D29" t="s">
        <v>27</v>
      </c>
      <c r="E29" t="s">
        <v>29</v>
      </c>
      <c r="F29" s="47">
        <v>0.05</v>
      </c>
      <c r="G29" s="48">
        <v>45988</v>
      </c>
      <c r="H29" t="s">
        <v>30</v>
      </c>
      <c r="I29" t="s">
        <v>102</v>
      </c>
    </row>
    <row r="30" spans="1:9" x14ac:dyDescent="0.25">
      <c r="A30" t="s">
        <v>50</v>
      </c>
      <c r="B30" t="s">
        <v>49</v>
      </c>
      <c r="C30" t="s">
        <v>39</v>
      </c>
      <c r="D30" t="s">
        <v>27</v>
      </c>
      <c r="E30" t="s">
        <v>29</v>
      </c>
      <c r="F30" s="47">
        <v>5.5E-2</v>
      </c>
      <c r="G30" s="48">
        <v>46625</v>
      </c>
      <c r="H30" t="s">
        <v>30</v>
      </c>
      <c r="I30" t="s">
        <v>16</v>
      </c>
    </row>
    <row r="31" spans="1:9" x14ac:dyDescent="0.25">
      <c r="A31" t="s">
        <v>76</v>
      </c>
      <c r="B31" t="s">
        <v>75</v>
      </c>
      <c r="C31" t="s">
        <v>39</v>
      </c>
      <c r="D31" t="s">
        <v>27</v>
      </c>
      <c r="E31" t="s">
        <v>29</v>
      </c>
      <c r="F31" s="47">
        <v>4.7500000000000001E-2</v>
      </c>
      <c r="G31" s="48">
        <v>46237</v>
      </c>
      <c r="H31" t="s">
        <v>30</v>
      </c>
      <c r="I31" t="s">
        <v>16</v>
      </c>
    </row>
    <row r="32" spans="1:9" x14ac:dyDescent="0.25">
      <c r="A32" t="s">
        <v>70</v>
      </c>
      <c r="B32" t="s">
        <v>109</v>
      </c>
      <c r="C32" t="s">
        <v>52</v>
      </c>
      <c r="D32" t="s">
        <v>27</v>
      </c>
      <c r="E32" t="s">
        <v>29</v>
      </c>
      <c r="F32" s="47">
        <v>4.4999999999999998E-2</v>
      </c>
      <c r="G32" s="48">
        <v>46139</v>
      </c>
      <c r="H32" t="s">
        <v>30</v>
      </c>
      <c r="I32" t="s">
        <v>16</v>
      </c>
    </row>
    <row r="33" spans="1:9" x14ac:dyDescent="0.25">
      <c r="A33" t="s">
        <v>132</v>
      </c>
      <c r="B33" t="s">
        <v>131</v>
      </c>
      <c r="C33" t="s">
        <v>39</v>
      </c>
      <c r="D33" t="s">
        <v>27</v>
      </c>
      <c r="E33" t="s">
        <v>29</v>
      </c>
      <c r="F33" s="47">
        <v>4.4999999999999998E-2</v>
      </c>
      <c r="G33" s="48">
        <v>47148</v>
      </c>
      <c r="H33" t="s">
        <v>30</v>
      </c>
      <c r="I33" t="s">
        <v>102</v>
      </c>
    </row>
    <row r="34" spans="1:9" x14ac:dyDescent="0.25">
      <c r="A34" t="s">
        <v>74</v>
      </c>
      <c r="B34" t="s">
        <v>73</v>
      </c>
      <c r="C34" t="s">
        <v>36</v>
      </c>
      <c r="D34" t="s">
        <v>27</v>
      </c>
      <c r="E34" t="s">
        <v>29</v>
      </c>
      <c r="F34" s="47">
        <v>2.9499999999999998E-2</v>
      </c>
      <c r="G34" s="48">
        <v>45534</v>
      </c>
      <c r="H34" t="s">
        <v>30</v>
      </c>
      <c r="I34" t="s">
        <v>16</v>
      </c>
    </row>
    <row r="35" spans="1:9" x14ac:dyDescent="0.25">
      <c r="A35" t="s">
        <v>77</v>
      </c>
      <c r="B35" t="s">
        <v>110</v>
      </c>
      <c r="C35" t="s">
        <v>39</v>
      </c>
      <c r="D35" t="s">
        <v>27</v>
      </c>
      <c r="E35" t="s">
        <v>29</v>
      </c>
      <c r="F35" s="47">
        <v>5.5E-2</v>
      </c>
      <c r="G35" s="48">
        <v>45754</v>
      </c>
      <c r="H35" t="s">
        <v>30</v>
      </c>
      <c r="I35" t="s">
        <v>16</v>
      </c>
    </row>
    <row r="36" spans="1:9" x14ac:dyDescent="0.25">
      <c r="A36" t="s">
        <v>137</v>
      </c>
      <c r="B36" t="s">
        <v>135</v>
      </c>
      <c r="C36" t="s">
        <v>36</v>
      </c>
      <c r="D36" t="s">
        <v>65</v>
      </c>
      <c r="E36" t="s">
        <v>29</v>
      </c>
      <c r="F36" s="47">
        <v>3.5000000000000003E-2</v>
      </c>
      <c r="G36" s="48">
        <v>47816</v>
      </c>
      <c r="H36" t="s">
        <v>30</v>
      </c>
      <c r="I36" t="s">
        <v>102</v>
      </c>
    </row>
    <row r="37" spans="1:9" x14ac:dyDescent="0.25">
      <c r="A37" t="s">
        <v>67</v>
      </c>
      <c r="B37" t="s">
        <v>66</v>
      </c>
      <c r="C37" t="s">
        <v>39</v>
      </c>
      <c r="D37" t="s">
        <v>27</v>
      </c>
      <c r="E37" t="s">
        <v>29</v>
      </c>
      <c r="F37" s="47">
        <v>0.05</v>
      </c>
      <c r="G37" s="48">
        <v>46688</v>
      </c>
      <c r="H37" t="s">
        <v>30</v>
      </c>
      <c r="I37" t="s">
        <v>16</v>
      </c>
    </row>
    <row r="38" spans="1:9" x14ac:dyDescent="0.25">
      <c r="A38" t="s">
        <v>86</v>
      </c>
      <c r="B38" t="s">
        <v>85</v>
      </c>
      <c r="C38" t="s">
        <v>39</v>
      </c>
      <c r="D38" t="s">
        <v>27</v>
      </c>
      <c r="E38" t="s">
        <v>29</v>
      </c>
      <c r="F38" s="47">
        <v>0.06</v>
      </c>
      <c r="G38" s="48">
        <v>46688</v>
      </c>
      <c r="H38" t="s">
        <v>30</v>
      </c>
      <c r="I38" t="s">
        <v>16</v>
      </c>
    </row>
    <row r="39" spans="1:9" x14ac:dyDescent="0.25">
      <c r="A39" t="s">
        <v>84</v>
      </c>
      <c r="B39" t="s">
        <v>82</v>
      </c>
      <c r="C39" t="s">
        <v>83</v>
      </c>
      <c r="D39" t="s">
        <v>27</v>
      </c>
      <c r="E39" t="s">
        <v>29</v>
      </c>
      <c r="F39" s="47">
        <v>1.7000000000000001E-2</v>
      </c>
      <c r="G39" s="48">
        <v>47164</v>
      </c>
      <c r="H39" t="s">
        <v>30</v>
      </c>
      <c r="I39" t="s">
        <v>16</v>
      </c>
    </row>
    <row r="40" spans="1:9" x14ac:dyDescent="0.25">
      <c r="A40" t="s">
        <v>88</v>
      </c>
      <c r="B40" t="s">
        <v>87</v>
      </c>
      <c r="C40" t="s">
        <v>33</v>
      </c>
      <c r="D40" t="s">
        <v>89</v>
      </c>
      <c r="E40" t="s">
        <v>53</v>
      </c>
      <c r="F40" s="47">
        <v>0.05</v>
      </c>
      <c r="G40" s="48">
        <v>48414</v>
      </c>
      <c r="H40" t="s">
        <v>30</v>
      </c>
      <c r="I40" t="s">
        <v>16</v>
      </c>
    </row>
    <row r="41" spans="1:9" x14ac:dyDescent="0.25">
      <c r="A41" t="s">
        <v>81</v>
      </c>
      <c r="B41" t="s">
        <v>80</v>
      </c>
      <c r="C41" t="s">
        <v>25</v>
      </c>
      <c r="D41" t="s">
        <v>27</v>
      </c>
      <c r="E41" t="s">
        <v>29</v>
      </c>
      <c r="F41" s="47">
        <v>4.4999999999999998E-2</v>
      </c>
      <c r="G41" s="48">
        <v>46717</v>
      </c>
      <c r="H41" t="s">
        <v>30</v>
      </c>
      <c r="I41" t="s">
        <v>16</v>
      </c>
    </row>
    <row r="42" spans="1:9" x14ac:dyDescent="0.25">
      <c r="A42" t="s">
        <v>79</v>
      </c>
      <c r="B42" t="s">
        <v>78</v>
      </c>
      <c r="C42" t="s">
        <v>25</v>
      </c>
      <c r="D42" t="s">
        <v>27</v>
      </c>
      <c r="E42" t="s">
        <v>29</v>
      </c>
      <c r="F42" s="47">
        <v>4.4999999999999998E-2</v>
      </c>
      <c r="G42" s="48">
        <v>46717</v>
      </c>
      <c r="H42" t="s">
        <v>30</v>
      </c>
      <c r="I42" t="s">
        <v>16</v>
      </c>
    </row>
    <row r="43" spans="1:9" x14ac:dyDescent="0.25">
      <c r="A43" t="s">
        <v>95</v>
      </c>
      <c r="B43" t="s">
        <v>94</v>
      </c>
      <c r="C43" t="s">
        <v>36</v>
      </c>
      <c r="D43" t="s">
        <v>96</v>
      </c>
      <c r="E43" t="s">
        <v>53</v>
      </c>
      <c r="F43" s="47">
        <v>6.1017000000000002E-2</v>
      </c>
      <c r="G43" s="48">
        <v>50024</v>
      </c>
      <c r="H43" t="s">
        <v>30</v>
      </c>
      <c r="I43" t="s">
        <v>17</v>
      </c>
    </row>
    <row r="44" spans="1:9" x14ac:dyDescent="0.25">
      <c r="A44" t="s">
        <v>98</v>
      </c>
      <c r="B44" t="s">
        <v>97</v>
      </c>
      <c r="C44" t="s">
        <v>25</v>
      </c>
      <c r="D44" t="s">
        <v>27</v>
      </c>
      <c r="E44" t="s">
        <v>29</v>
      </c>
      <c r="F44" s="47">
        <v>3.5000000000000003E-2</v>
      </c>
      <c r="G44" s="48">
        <v>46170</v>
      </c>
      <c r="H44" t="s">
        <v>30</v>
      </c>
      <c r="I44" t="s">
        <v>16</v>
      </c>
    </row>
    <row r="45" spans="1:9" x14ac:dyDescent="0.25">
      <c r="A45" t="s">
        <v>106</v>
      </c>
      <c r="B45" t="s">
        <v>105</v>
      </c>
      <c r="C45" t="s">
        <v>39</v>
      </c>
      <c r="D45" t="s">
        <v>27</v>
      </c>
      <c r="E45" t="s">
        <v>53</v>
      </c>
      <c r="F45" s="47">
        <v>8.5000000000000006E-2</v>
      </c>
      <c r="G45" s="48">
        <v>52072</v>
      </c>
      <c r="H45" t="s">
        <v>30</v>
      </c>
      <c r="I45" t="s">
        <v>16</v>
      </c>
    </row>
    <row r="46" spans="1:9" x14ac:dyDescent="0.25">
      <c r="A46" t="s">
        <v>72</v>
      </c>
      <c r="B46" t="s">
        <v>71</v>
      </c>
      <c r="C46" t="s">
        <v>39</v>
      </c>
      <c r="D46" t="s">
        <v>27</v>
      </c>
      <c r="E46" t="s">
        <v>29</v>
      </c>
      <c r="F46" s="47">
        <v>0.06</v>
      </c>
      <c r="G46" s="48">
        <v>46688</v>
      </c>
      <c r="H46" t="s">
        <v>30</v>
      </c>
      <c r="I46" t="s">
        <v>16</v>
      </c>
    </row>
    <row r="47" spans="1:9" x14ac:dyDescent="0.25">
      <c r="A47" t="s">
        <v>69</v>
      </c>
      <c r="B47" t="s">
        <v>68</v>
      </c>
      <c r="C47" t="s">
        <v>39</v>
      </c>
      <c r="D47" t="s">
        <v>27</v>
      </c>
      <c r="E47" t="s">
        <v>29</v>
      </c>
      <c r="F47" s="47">
        <v>0.06</v>
      </c>
      <c r="G47" s="48">
        <v>46878</v>
      </c>
      <c r="H47" t="s">
        <v>30</v>
      </c>
      <c r="I47" t="s">
        <v>16</v>
      </c>
    </row>
    <row r="48" spans="1:9" x14ac:dyDescent="0.25">
      <c r="A48" t="s">
        <v>93</v>
      </c>
      <c r="B48" t="s">
        <v>92</v>
      </c>
      <c r="C48" t="s">
        <v>83</v>
      </c>
      <c r="D48" t="s">
        <v>27</v>
      </c>
      <c r="E48" t="s">
        <v>29</v>
      </c>
      <c r="F48" s="47">
        <v>0.02</v>
      </c>
      <c r="G48" s="48">
        <v>46860</v>
      </c>
      <c r="H48" t="s">
        <v>30</v>
      </c>
      <c r="I48" t="s">
        <v>16</v>
      </c>
    </row>
    <row r="49" spans="1:9" x14ac:dyDescent="0.25">
      <c r="A49" t="s">
        <v>100</v>
      </c>
      <c r="B49" t="s">
        <v>99</v>
      </c>
      <c r="C49" t="s">
        <v>33</v>
      </c>
      <c r="D49" t="s">
        <v>89</v>
      </c>
      <c r="E49" t="s">
        <v>29</v>
      </c>
      <c r="F49" s="47">
        <v>1.2500000000000001E-2</v>
      </c>
      <c r="G49" s="48">
        <v>47471</v>
      </c>
      <c r="H49" t="s">
        <v>30</v>
      </c>
      <c r="I49" t="s">
        <v>16</v>
      </c>
    </row>
    <row r="50" spans="1:9" x14ac:dyDescent="0.25">
      <c r="A50" t="s">
        <v>140</v>
      </c>
      <c r="B50" t="s">
        <v>145</v>
      </c>
      <c r="C50" t="s">
        <v>25</v>
      </c>
      <c r="D50" t="s">
        <v>27</v>
      </c>
      <c r="E50" t="s">
        <v>29</v>
      </c>
      <c r="F50" s="47">
        <v>4.4999999999999998E-2</v>
      </c>
      <c r="G50" s="48">
        <v>47275</v>
      </c>
      <c r="H50" t="s">
        <v>30</v>
      </c>
      <c r="I50" t="s">
        <v>102</v>
      </c>
    </row>
    <row r="51" spans="1:9" x14ac:dyDescent="0.25">
      <c r="A51" t="s">
        <v>141</v>
      </c>
      <c r="B51" t="s">
        <v>146</v>
      </c>
      <c r="C51" t="s">
        <v>25</v>
      </c>
      <c r="D51" t="s">
        <v>147</v>
      </c>
      <c r="E51" t="s">
        <v>29</v>
      </c>
      <c r="F51" s="47">
        <v>0.05</v>
      </c>
      <c r="G51" s="48">
        <v>47115</v>
      </c>
      <c r="H51" t="s">
        <v>30</v>
      </c>
      <c r="I51" t="s">
        <v>102</v>
      </c>
    </row>
    <row r="52" spans="1:9" x14ac:dyDescent="0.25">
      <c r="A52" t="s">
        <v>142</v>
      </c>
      <c r="B52" t="s">
        <v>148</v>
      </c>
      <c r="C52" t="s">
        <v>39</v>
      </c>
      <c r="D52" t="s">
        <v>27</v>
      </c>
      <c r="E52" t="s">
        <v>29</v>
      </c>
      <c r="F52" s="47">
        <v>4.2500000000000003E-2</v>
      </c>
      <c r="G52" s="48">
        <v>46301</v>
      </c>
      <c r="H52" t="s">
        <v>30</v>
      </c>
      <c r="I52" t="s">
        <v>102</v>
      </c>
    </row>
    <row r="53" spans="1:9" x14ac:dyDescent="0.25">
      <c r="A53" t="s">
        <v>143</v>
      </c>
      <c r="B53" t="s">
        <v>149</v>
      </c>
      <c r="C53" t="s">
        <v>39</v>
      </c>
      <c r="D53" t="s">
        <v>27</v>
      </c>
      <c r="E53" t="s">
        <v>29</v>
      </c>
      <c r="F53" s="47">
        <v>0.06</v>
      </c>
      <c r="G53" s="48">
        <v>47275</v>
      </c>
      <c r="H53" t="s">
        <v>30</v>
      </c>
      <c r="I53" t="s">
        <v>102</v>
      </c>
    </row>
    <row r="54" spans="1:9" x14ac:dyDescent="0.25">
      <c r="A54" t="s">
        <v>144</v>
      </c>
      <c r="B54" t="s">
        <v>150</v>
      </c>
      <c r="C54" t="s">
        <v>39</v>
      </c>
      <c r="D54" t="s">
        <v>27</v>
      </c>
      <c r="E54" t="s">
        <v>29</v>
      </c>
      <c r="F54" s="47">
        <v>0.05</v>
      </c>
      <c r="G54" s="48">
        <v>46512</v>
      </c>
      <c r="H54" t="s">
        <v>30</v>
      </c>
      <c r="I54" t="s">
        <v>102</v>
      </c>
    </row>
    <row r="55" spans="1:9" x14ac:dyDescent="0.25">
      <c r="A55" t="s">
        <v>156</v>
      </c>
      <c r="B55" t="s">
        <v>151</v>
      </c>
      <c r="C55" t="s">
        <v>61</v>
      </c>
      <c r="D55" t="s">
        <v>89</v>
      </c>
      <c r="E55" t="s">
        <v>29</v>
      </c>
      <c r="F55" s="47">
        <v>4.4999999999999998E-2</v>
      </c>
      <c r="G55" s="48">
        <v>50976</v>
      </c>
      <c r="H55" t="s">
        <v>30</v>
      </c>
      <c r="I55" t="s">
        <v>102</v>
      </c>
    </row>
    <row r="56" spans="1:9" x14ac:dyDescent="0.25">
      <c r="A56" t="s">
        <v>154</v>
      </c>
      <c r="B56" t="s">
        <v>152</v>
      </c>
      <c r="C56" t="s">
        <v>39</v>
      </c>
      <c r="D56" t="s">
        <v>65</v>
      </c>
      <c r="E56" t="s">
        <v>29</v>
      </c>
      <c r="F56" s="47">
        <v>4.3999999999999997E-2</v>
      </c>
      <c r="G56" s="48">
        <v>46513</v>
      </c>
      <c r="H56" t="s">
        <v>30</v>
      </c>
      <c r="I56" t="s">
        <v>16</v>
      </c>
    </row>
    <row r="57" spans="1:9" x14ac:dyDescent="0.25">
      <c r="A57" t="s">
        <v>155</v>
      </c>
      <c r="B57" t="s">
        <v>153</v>
      </c>
      <c r="C57" t="s">
        <v>39</v>
      </c>
      <c r="D57" t="s">
        <v>65</v>
      </c>
      <c r="E57" t="s">
        <v>53</v>
      </c>
      <c r="F57" s="47">
        <v>9.5000000000000001E-2</v>
      </c>
      <c r="G57" s="48">
        <v>46483</v>
      </c>
      <c r="H57" t="s">
        <v>30</v>
      </c>
      <c r="I57" t="s">
        <v>16</v>
      </c>
    </row>
    <row r="58" spans="1:9" x14ac:dyDescent="0.25">
      <c r="A58" t="s">
        <v>161</v>
      </c>
      <c r="B58" t="s">
        <v>160</v>
      </c>
      <c r="C58" t="s">
        <v>39</v>
      </c>
      <c r="D58" t="s">
        <v>27</v>
      </c>
      <c r="E58" t="s">
        <v>29</v>
      </c>
      <c r="F58" s="47">
        <v>0.06</v>
      </c>
      <c r="G58" s="48">
        <v>45534</v>
      </c>
      <c r="H58" t="s">
        <v>30</v>
      </c>
      <c r="I58" t="s">
        <v>102</v>
      </c>
    </row>
    <row r="59" spans="1:9" x14ac:dyDescent="0.25">
      <c r="A59" t="s">
        <v>167</v>
      </c>
      <c r="B59" t="s">
        <v>163</v>
      </c>
      <c r="C59" t="s">
        <v>39</v>
      </c>
      <c r="D59" t="s">
        <v>27</v>
      </c>
      <c r="E59" t="s">
        <v>29</v>
      </c>
      <c r="F59" s="47">
        <v>0.05</v>
      </c>
      <c r="G59" s="48">
        <v>46178</v>
      </c>
      <c r="H59" t="s">
        <v>30</v>
      </c>
      <c r="I59" t="s">
        <v>16</v>
      </c>
    </row>
    <row r="60" spans="1:9" x14ac:dyDescent="0.25">
      <c r="A60" t="s">
        <v>168</v>
      </c>
      <c r="B60" t="s">
        <v>164</v>
      </c>
      <c r="C60" t="s">
        <v>39</v>
      </c>
      <c r="D60" t="s">
        <v>27</v>
      </c>
      <c r="E60" t="s">
        <v>29</v>
      </c>
      <c r="F60" s="47">
        <v>4.1000000000000002E-2</v>
      </c>
      <c r="G60" s="48">
        <v>46386</v>
      </c>
      <c r="H60" t="s">
        <v>30</v>
      </c>
      <c r="I60" t="s">
        <v>102</v>
      </c>
    </row>
    <row r="61" spans="1:9" x14ac:dyDescent="0.25">
      <c r="A61" t="s">
        <v>169</v>
      </c>
      <c r="B61" t="s">
        <v>165</v>
      </c>
      <c r="C61" t="s">
        <v>39</v>
      </c>
      <c r="D61" t="s">
        <v>96</v>
      </c>
      <c r="E61" t="s">
        <v>29</v>
      </c>
      <c r="F61" s="47">
        <v>4.3499999999999997E-2</v>
      </c>
      <c r="G61" s="48">
        <v>47738</v>
      </c>
      <c r="H61" t="s">
        <v>30</v>
      </c>
      <c r="I61" t="s">
        <v>102</v>
      </c>
    </row>
    <row r="62" spans="1:9" x14ac:dyDescent="0.25">
      <c r="A62" t="s">
        <v>170</v>
      </c>
      <c r="B62" t="s">
        <v>166</v>
      </c>
      <c r="C62" t="s">
        <v>39</v>
      </c>
      <c r="D62" t="s">
        <v>27</v>
      </c>
      <c r="E62" t="s">
        <v>29</v>
      </c>
      <c r="F62" s="47">
        <v>0.06</v>
      </c>
      <c r="G62" s="48">
        <v>45841</v>
      </c>
      <c r="H62" t="s">
        <v>30</v>
      </c>
      <c r="I62" t="s">
        <v>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Props1.xml><?xml version="1.0" encoding="utf-8"?>
<ds:datastoreItem xmlns:ds="http://schemas.openxmlformats.org/officeDocument/2006/customXml" ds:itemID="{A1F8F9BF-6E4B-44BC-9BDC-DF65FC6DE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EB0827-690A-44A9-911E-FB0A8E2B3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F90E10-F731-406F-B3DF-0F55C9CDAE1E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b301f0a4-feca-4c67-8073-e57d260776cb"/>
    <ds:schemaRef ds:uri="59facde8-6d67-4c23-abc4-980fc65bcf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Planilha de Fundamentos VGIR</vt:lpstr>
      <vt:lpstr>Cadastro</vt:lpstr>
      <vt:lpstr>'Planilha de Fundamentos VGIR'!Print_Area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2022-07-25T18:21:19Z</dcterms:created>
  <dcterms:modified xsi:type="dcterms:W3CDTF">2025-03-19T19:39:44Z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</Properties>
</file>