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.oliveira\Downloads\"/>
    </mc:Choice>
  </mc:AlternateContent>
  <xr:revisionPtr revIDLastSave="0" documentId="13_ncr:1_{517A8254-4FDE-4DFC-A17F-D9CEF8EDE156}" xr6:coauthVersionLast="47" xr6:coauthVersionMax="47" xr10:uidLastSave="{00000000-0000-0000-0000-000000000000}"/>
  <bookViews>
    <workbookView xWindow="-28920" yWindow="-120" windowWidth="29040" windowHeight="15840" xr2:uid="{468758E2-3C6B-4BB3-8A93-301586E41774}"/>
  </bookViews>
  <sheets>
    <sheet name="VGHF" sheetId="2" r:id="rId1"/>
    <sheet name="Cadastro" sheetId="3" state="hidden" r:id="rId2"/>
  </sheets>
  <definedNames>
    <definedName name="_xlnm._FilterDatabase" localSheetId="0" hidden="1">VGHF!$A$5:$O$158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#REF!</definedName>
    <definedName name="KKKKKK" hidden="1">#REF!</definedName>
    <definedName name="_xlnm.Print_Area" localSheetId="0">VGHF!$A$1:$O$158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" i="2" l="1"/>
  <c r="G157" i="2" s="1"/>
  <c r="G144" i="2"/>
  <c r="H83" i="2"/>
  <c r="G83" i="2"/>
  <c r="G153" i="2" l="1"/>
  <c r="G87" i="2"/>
  <c r="G139" i="2"/>
  <c r="G154" i="2" l="1"/>
  <c r="G158" i="2" s="1"/>
  <c r="H153" i="2" l="1"/>
  <c r="H144" i="2" l="1"/>
  <c r="H139" i="2"/>
  <c r="H87" i="2"/>
  <c r="H154" i="2"/>
  <c r="H157" i="2"/>
  <c r="H158" i="2"/>
</calcChain>
</file>

<file path=xl/sharedStrings.xml><?xml version="1.0" encoding="utf-8"?>
<sst xmlns="http://schemas.openxmlformats.org/spreadsheetml/2006/main" count="1442" uniqueCount="449">
  <si>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</si>
  <si>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</si>
  <si>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</si>
  <si>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</si>
  <si>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</si>
  <si>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</si>
  <si>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</si>
  <si>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</si>
  <si>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</si>
  <si>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</si>
  <si>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</si>
  <si>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</si>
  <si>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</si>
  <si>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</si>
  <si>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</si>
  <si>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</si>
  <si>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</si>
  <si>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</si>
  <si>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</si>
  <si>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</si>
  <si>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</si>
  <si>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</si>
  <si>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</si>
  <si>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</si>
  <si>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</si>
  <si>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</si>
  <si>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</si>
  <si>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</si>
  <si>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</si>
  <si>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</si>
  <si>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</si>
  <si>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</si>
  <si>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</si>
  <si>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</si>
  <si>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</si>
  <si>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</si>
  <si>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</si>
  <si>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</si>
  <si>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</si>
  <si>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</si>
  <si>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</si>
  <si>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</si>
  <si>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</si>
  <si>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</si>
  <si>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</si>
  <si>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</si>
  <si>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</si>
  <si>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</si>
  <si>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</si>
  <si>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</si>
  <si>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</si>
  <si>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</si>
  <si>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</si>
  <si>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</si>
  <si>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</si>
  <si>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</si>
  <si>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</si>
  <si>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</si>
  <si>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</si>
  <si>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</si>
  <si>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</si>
  <si>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</si>
  <si>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</si>
  <si>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</si>
  <si>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</si>
  <si>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</si>
  <si>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</si>
  <si>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</si>
  <si>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</si>
  <si>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</si>
  <si>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</si>
  <si>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</si>
  <si>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</si>
  <si>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</si>
  <si>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</si>
  <si>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</si>
  <si>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</si>
  <si>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</si>
  <si>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</si>
  <si>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</si>
  <si>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</si>
  <si>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</si>
  <si>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</si>
  <si>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</si>
  <si>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</si>
  <si>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</si>
  <si>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</si>
  <si>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</si>
  <si>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</si>
  <si>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</si>
  <si>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</si>
  <si>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</si>
  <si>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</si>
  <si>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</si>
  <si>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</si>
  <si>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</si>
  <si>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</si>
  <si>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</si>
  <si>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</si>
  <si>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</si>
  <si>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</si>
  <si>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</si>
  <si>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</si>
  <si>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</si>
  <si>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</si>
  <si>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</si>
  <si>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</si>
  <si>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</si>
  <si>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</si>
  <si>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</si>
  <si>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</si>
  <si>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</si>
  <si>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</si>
  <si>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</si>
  <si>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</si>
  <si>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</si>
  <si>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</si>
  <si>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</si>
  <si>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</si>
  <si>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</si>
  <si>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</si>
  <si>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</si>
  <si>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</si>
  <si>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</si>
  <si>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</si>
  <si>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</si>
  <si>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</si>
  <si>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</si>
  <si>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</si>
  <si>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</si>
  <si>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</si>
  <si>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</si>
  <si>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</si>
  <si>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</si>
  <si>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</si>
  <si>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</si>
  <si>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</si>
  <si>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</si>
  <si>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</si>
  <si>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</si>
  <si>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</si>
  <si>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</si>
  <si>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</si>
  <si>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</si>
  <si>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</si>
  <si>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</si>
  <si>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</si>
  <si>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</si>
  <si>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</si>
  <si>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</si>
  <si>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VGRI Mez</t>
  </si>
  <si>
    <t>JL</t>
  </si>
  <si>
    <t>Tecnisa 11E 1S</t>
  </si>
  <si>
    <t>CashMe 31E Sênior</t>
  </si>
  <si>
    <t>Mabu 402S</t>
  </si>
  <si>
    <t>Tecnisa 344S</t>
  </si>
  <si>
    <t>Artefacto</t>
  </si>
  <si>
    <t>Matarazzo 451S</t>
  </si>
  <si>
    <t>Helbor 40E</t>
  </si>
  <si>
    <t>DOT</t>
  </si>
  <si>
    <t>Athon Energia 191E</t>
  </si>
  <si>
    <t>EAB</t>
  </si>
  <si>
    <t>Oscar Freire 50S</t>
  </si>
  <si>
    <t>Matarazzo 545S</t>
  </si>
  <si>
    <t>Tecnisa 397S</t>
  </si>
  <si>
    <t>Delfim Moreira 22S</t>
  </si>
  <si>
    <t>HBR 34E</t>
  </si>
  <si>
    <t>HM Engenharia 365S</t>
  </si>
  <si>
    <t>Helbor 7E1S</t>
  </si>
  <si>
    <t>Planta II</t>
  </si>
  <si>
    <t>Manhattan 161S</t>
  </si>
  <si>
    <t>Rede Duque 444S</t>
  </si>
  <si>
    <t>Rede Duque 443S</t>
  </si>
  <si>
    <t>Viewco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</si>
  <si>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</si>
  <si>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</si>
  <si>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</si>
  <si>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</si>
  <si>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</si>
  <si>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</si>
  <si>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</si>
  <si>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Alpha Lake 52S</t>
  </si>
  <si>
    <t>Rede D’or 214S</t>
  </si>
  <si>
    <t>Ceratti e Magna Jr.</t>
  </si>
  <si>
    <t>Gilberto Sabino</t>
  </si>
  <si>
    <t>RV Ipiranga 2</t>
  </si>
  <si>
    <t>You 73E 1S</t>
  </si>
  <si>
    <t>Square Bertioga</t>
  </si>
  <si>
    <t>OBA 315S</t>
  </si>
  <si>
    <t>TMX</t>
  </si>
  <si>
    <t>Tecnisa 175S</t>
  </si>
  <si>
    <t>JSTX</t>
  </si>
  <si>
    <t>HM Engenharia 366S</t>
  </si>
  <si>
    <t>Athon Energia</t>
  </si>
  <si>
    <t>Helbor 22E</t>
  </si>
  <si>
    <t>Makro</t>
  </si>
  <si>
    <t>Selina 162S</t>
  </si>
  <si>
    <t>Copagril</t>
  </si>
  <si>
    <t>Vino 2S</t>
  </si>
  <si>
    <t>Fashion Mall 339S</t>
  </si>
  <si>
    <t>Fashion Mall 340S</t>
  </si>
  <si>
    <t>Augusta 1S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</si>
  <si>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</si>
  <si>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</si>
  <si>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</si>
  <si>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</si>
  <si>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</si>
  <si>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</si>
  <si>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</si>
  <si>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Jandira Park</t>
  </si>
  <si>
    <t>São Gonçalo</t>
  </si>
  <si>
    <t>RNI 31S</t>
  </si>
  <si>
    <t>Delfim Moreira 23S</t>
  </si>
  <si>
    <t>Braspark</t>
  </si>
  <si>
    <t>AL Cambuí</t>
  </si>
  <si>
    <t>DOT 2S</t>
  </si>
  <si>
    <t>GPA 296S</t>
  </si>
  <si>
    <t>Selina 163S</t>
  </si>
  <si>
    <t>Gafisa FE 1S</t>
  </si>
  <si>
    <t>MF7 28E 2S</t>
  </si>
  <si>
    <t>Patteo Mogilar</t>
  </si>
  <si>
    <t>Roc Panamby</t>
  </si>
  <si>
    <t>Gafisa FE 2S</t>
  </si>
  <si>
    <t>Planta II 13E</t>
  </si>
  <si>
    <t>Francisco Leitão 14S</t>
  </si>
  <si>
    <t>Francisco Leitão 15S</t>
  </si>
  <si>
    <t>Brookfield 2S</t>
  </si>
  <si>
    <t>CRI</t>
  </si>
  <si>
    <t>Estratégia</t>
  </si>
  <si>
    <t>Carteira</t>
  </si>
  <si>
    <t>24C1476175</t>
  </si>
  <si>
    <t>23L0034406</t>
  </si>
  <si>
    <t>22D0836679</t>
  </si>
  <si>
    <t>20L0675397</t>
  </si>
  <si>
    <t>22L1467751</t>
  </si>
  <si>
    <t>23K1511855</t>
  </si>
  <si>
    <t>22F1020478</t>
  </si>
  <si>
    <t>21L0002653</t>
  </si>
  <si>
    <t>20J0764140</t>
  </si>
  <si>
    <t>23J1928151</t>
  </si>
  <si>
    <t>21F1076950</t>
  </si>
  <si>
    <t>22E1211649</t>
  </si>
  <si>
    <t>19J0327167</t>
  </si>
  <si>
    <t>24D3464295</t>
  </si>
  <si>
    <t>19K1145398</t>
  </si>
  <si>
    <t>20L0522964</t>
  </si>
  <si>
    <t>22A0788605</t>
  </si>
  <si>
    <t>22C0927973</t>
  </si>
  <si>
    <t>19H0235501</t>
  </si>
  <si>
    <t>22E0120569</t>
  </si>
  <si>
    <t>24A2191067</t>
  </si>
  <si>
    <t>22D0847833</t>
  </si>
  <si>
    <t>21F0950228</t>
  </si>
  <si>
    <t>24A1828538</t>
  </si>
  <si>
    <t>21F1076974</t>
  </si>
  <si>
    <t>21G0864339</t>
  </si>
  <si>
    <t>22L1013767</t>
  </si>
  <si>
    <t>20L0522095</t>
  </si>
  <si>
    <t>21F0968888</t>
  </si>
  <si>
    <t>24A2692084</t>
  </si>
  <si>
    <t>22H1318883</t>
  </si>
  <si>
    <t>21J0613834</t>
  </si>
  <si>
    <t>20H0695880</t>
  </si>
  <si>
    <t>22D0847835</t>
  </si>
  <si>
    <t>22G0897549</t>
  </si>
  <si>
    <t>21F0950009</t>
  </si>
  <si>
    <t>21F0001447</t>
  </si>
  <si>
    <t>19B0177968</t>
  </si>
  <si>
    <t>20J0764341</t>
  </si>
  <si>
    <t>21H0926710</t>
  </si>
  <si>
    <t>20K0010253</t>
  </si>
  <si>
    <t>20L0522230</t>
  </si>
  <si>
    <t>24E1730283</t>
  </si>
  <si>
    <t>24E1235616</t>
  </si>
  <si>
    <t>23F1689784</t>
  </si>
  <si>
    <t>24A2073830</t>
  </si>
  <si>
    <t>24E1753141</t>
  </si>
  <si>
    <t>22G0282296</t>
  </si>
  <si>
    <t>Renda</t>
  </si>
  <si>
    <t>Crédito</t>
  </si>
  <si>
    <t>CDI</t>
  </si>
  <si>
    <t>IPCA</t>
  </si>
  <si>
    <t>Duration médio CRIs:</t>
  </si>
  <si>
    <t>n/a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</si>
  <si>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</si>
  <si>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</si>
  <si>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</si>
  <si>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</si>
  <si>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</si>
  <si>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</si>
  <si>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</si>
  <si>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</si>
  <si>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</si>
  <si>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</si>
  <si>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</si>
  <si>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</si>
  <si>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</si>
  <si>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</si>
  <si>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</si>
  <si>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</si>
  <si>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</si>
  <si>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</si>
  <si>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</si>
  <si>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</si>
  <si>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</si>
  <si>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</si>
  <si>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</si>
  <si>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</si>
  <si>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</si>
  <si>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</si>
  <si>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</si>
  <si>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</si>
  <si>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</si>
  <si>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</si>
  <si>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</si>
  <si>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</si>
  <si>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</si>
  <si>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</si>
  <si>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</si>
  <si>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</si>
  <si>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</si>
  <si>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</si>
  <si>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</si>
  <si>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</si>
  <si>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</si>
  <si>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</si>
  <si>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</si>
  <si>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</si>
  <si>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</si>
  <si>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</si>
  <si>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</si>
  <si>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</si>
  <si>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</si>
  <si>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</si>
  <si>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</si>
  <si>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</si>
  <si>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</si>
  <si>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</si>
  <si>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</si>
  <si>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</si>
  <si>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</si>
  <si>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</si>
  <si>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ASA Metropolis FII</t>
  </si>
  <si>
    <t>ASMT11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</si>
  <si>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</si>
  <si>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</si>
  <si>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</si>
  <si>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</si>
  <si>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</si>
  <si>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</si>
  <si>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</si>
  <si>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</si>
  <si>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</si>
  <si>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</si>
  <si>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</si>
  <si>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</si>
  <si>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</si>
  <si>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</si>
  <si>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</si>
  <si>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</si>
  <si>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</si>
  <si>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</si>
  <si>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CF 36642275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</si>
  <si>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</si>
  <si>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</si>
  <si>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</si>
  <si>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</si>
  <si>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</si>
  <si>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</si>
  <si>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</si>
  <si>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</si>
  <si>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</si>
  <si>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</si>
  <si>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</si>
  <si>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</si>
  <si>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</si>
  <si>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</si>
  <si>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</si>
  <si>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</si>
  <si>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</si>
  <si>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</si>
  <si>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</si>
  <si>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</si>
  <si>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</si>
  <si>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</si>
  <si>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</si>
  <si>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</si>
  <si>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ARAM SKY FII</t>
  </si>
  <si>
    <t>CF 33554611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</si>
  <si>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</si>
  <si>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</si>
  <si>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</si>
  <si>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</si>
  <si>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</si>
  <si>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</si>
  <si>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</si>
  <si>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</si>
  <si>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</si>
  <si>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</si>
  <si>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Valyos Sênior 4ª Série</t>
  </si>
  <si>
    <t>3204621SN4</t>
  </si>
  <si>
    <t>Home Equity</t>
  </si>
  <si>
    <t>Rentabilidade de 0,04% no mês de agosto/2024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</si>
  <si>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</si>
  <si>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</si>
  <si>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</si>
  <si>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</si>
  <si>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</si>
  <si>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</si>
  <si>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</si>
  <si>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</si>
  <si>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</si>
  <si>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</si>
  <si>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</si>
  <si>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</si>
  <si>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</si>
  <si>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</si>
  <si>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</si>
  <si>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</si>
  <si>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</si>
  <si>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AS 955</t>
  </si>
  <si>
    <t>Gaivota</t>
  </si>
  <si>
    <t>Itatupã</t>
  </si>
  <si>
    <t>Total de Cotas de SPE</t>
  </si>
  <si>
    <t>Total de Ativos-Alvo</t>
  </si>
  <si>
    <t>TJKB 2S</t>
  </si>
  <si>
    <t>24I1475522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</si>
  <si>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</si>
  <si>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</si>
  <si>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</si>
  <si>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</si>
  <si>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</si>
  <si>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</si>
  <si>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</si>
  <si>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</si>
  <si>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</si>
  <si>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</si>
  <si>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14/06/2032</t>
  </si>
  <si>
    <t>15/12/2034</t>
  </si>
  <si>
    <t>15/02/2029</t>
  </si>
  <si>
    <t>30/10/2025</t>
  </si>
  <si>
    <t>20/08/2031</t>
  </si>
  <si>
    <t>19/10/2035</t>
  </si>
  <si>
    <t>19/07/2027</t>
  </si>
  <si>
    <t>TJK Renda Imobiliaria FII</t>
  </si>
  <si>
    <t>TJKB11</t>
  </si>
  <si>
    <t>Renda Urbana</t>
  </si>
  <si>
    <t>Tellus Properties FII</t>
  </si>
  <si>
    <t>TEPP11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</si>
</sst>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Q209"/>
  <sheetViews>
    <sheetView showGridLines="0" tabSelected="1" zoomScale="85" zoomScaleNormal="85" workbookViewId="0">
      <pane ySplit="5" topLeftCell="A6" activePane="bottomLeft" state="frozen"/>
      <selection pane="bottomLeft" activeCell="K144" sqref="K144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9.6640625" style="2" customWidth="1"/>
    <col min="6" max="6" width="9.6640625" style="2" bestFit="1" customWidth="1"/>
    <col min="7" max="7" width="16.21875" style="2" customWidth="1"/>
    <col min="8" max="8" width="10.77734375" style="2" customWidth="1"/>
    <col min="9" max="9" width="15.21875" style="1" customWidth="1"/>
    <col min="10" max="10" width="11" style="1" customWidth="1"/>
    <col min="11" max="11" width="19.5546875" style="1" customWidth="1"/>
    <col min="12" max="12" width="10.109375" style="1" customWidth="1"/>
    <col min="13" max="13" width="11.44140625" style="1" customWidth="1"/>
    <col min="14" max="14" width="11" style="1" customWidth="1"/>
    <col min="15" max="15" width="13" style="1" bestFit="1" customWidth="1"/>
    <col min="16" max="16384" width="9.109375" style="1"/>
  </cols>
  <sheetData>
    <row r="1" spans="1:17" ht="13.5" customHeight="1" x14ac:dyDescent="0.25">
      <c r="A1" s="36" t="s">
        <v>392</v>
      </c>
      <c r="B1" s="36"/>
      <c r="C1" s="36"/>
      <c r="D1" s="36"/>
      <c r="E1" s="36"/>
      <c r="F1" s="36"/>
      <c r="G1" s="36"/>
      <c r="H1" s="36"/>
      <c r="I1" s="36"/>
      <c r="J1" s="36"/>
    </row>
    <row r="2" spans="1:17" ht="12" x14ac:dyDescent="0.25">
      <c r="A2" s="36" t="s">
        <v>393</v>
      </c>
      <c r="B2" s="36"/>
      <c r="C2" s="36"/>
      <c r="D2" s="36"/>
      <c r="E2" s="36"/>
      <c r="F2" s="36"/>
      <c r="G2" s="36"/>
      <c r="H2" s="36"/>
      <c r="I2" s="36"/>
      <c r="J2" s="36"/>
    </row>
    <row r="5" spans="1:17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229</v>
      </c>
      <c r="F5" s="15" t="s">
        <v>228</v>
      </c>
      <c r="G5" s="15" t="s">
        <v>47</v>
      </c>
      <c r="H5" s="15" t="s">
        <v>46</v>
      </c>
      <c r="I5" s="15" t="s">
        <v>45</v>
      </c>
      <c r="J5" s="15" t="s">
        <v>44</v>
      </c>
      <c r="K5" s="15" t="s">
        <v>43</v>
      </c>
      <c r="L5" s="15" t="s">
        <v>42</v>
      </c>
      <c r="M5" s="15" t="s">
        <v>41</v>
      </c>
      <c r="N5" s="16" t="s">
        <v>40</v>
      </c>
      <c r="O5" s="16" t="s">
        <v>39</v>
      </c>
    </row>
    <row r="6" spans="1:17" ht="15" customHeight="1" x14ac:dyDescent="0.25">
      <c r="A6" s="10" t="s">
        <v>227</v>
      </c>
      <c r="B6" s="10" t="s">
        <v>150</v>
      </c>
      <c r="C6" s="10" t="s">
        <v>230</v>
      </c>
      <c r="D6" s="10" t="s">
        <v>28</v>
      </c>
      <c r="E6" s="10" t="s">
        <v>278</v>
      </c>
      <c r="F6" s="10" t="s">
        <v>279</v>
      </c>
      <c r="G6" s="7">
        <v>46302848.880947001</v>
      </c>
      <c r="H6" s="9">
        <v>3.1522680809589594E-2</v>
      </c>
      <c r="I6" s="9" t="s">
        <v>280</v>
      </c>
      <c r="J6" s="9">
        <v>0.03</v>
      </c>
      <c r="K6" s="14">
        <v>45729</v>
      </c>
      <c r="L6" s="13">
        <v>0.43010813722114405</v>
      </c>
      <c r="M6" s="13" t="s">
        <v>127</v>
      </c>
      <c r="N6" s="12">
        <v>0.74390567037625854</v>
      </c>
      <c r="O6" s="23">
        <v>1</v>
      </c>
      <c r="Q6" s="18"/>
    </row>
    <row r="7" spans="1:17" ht="15" customHeight="1" x14ac:dyDescent="0.25">
      <c r="A7" s="10" t="s">
        <v>227</v>
      </c>
      <c r="B7" s="10" t="s">
        <v>151</v>
      </c>
      <c r="C7" s="10" t="s">
        <v>231</v>
      </c>
      <c r="D7" s="10" t="s">
        <v>137</v>
      </c>
      <c r="E7" s="10" t="s">
        <v>278</v>
      </c>
      <c r="F7" s="10" t="s">
        <v>279</v>
      </c>
      <c r="G7" s="7">
        <v>41928362.734499998</v>
      </c>
      <c r="H7" s="9">
        <v>2.8544558861737644E-2</v>
      </c>
      <c r="I7" s="9" t="s">
        <v>281</v>
      </c>
      <c r="J7" s="9">
        <v>0.11</v>
      </c>
      <c r="K7" s="14">
        <v>48943</v>
      </c>
      <c r="L7" s="13">
        <v>3.9182924680535347</v>
      </c>
      <c r="M7" s="13" t="s">
        <v>127</v>
      </c>
      <c r="N7" s="12">
        <v>0.56554406255090406</v>
      </c>
      <c r="O7" s="23">
        <v>1</v>
      </c>
      <c r="Q7" s="18"/>
    </row>
    <row r="8" spans="1:17" ht="15" customHeight="1" x14ac:dyDescent="0.25">
      <c r="A8" s="10" t="s">
        <v>227</v>
      </c>
      <c r="B8" s="10" t="s">
        <v>152</v>
      </c>
      <c r="C8" s="10" t="s">
        <v>232</v>
      </c>
      <c r="D8" s="10" t="s">
        <v>5</v>
      </c>
      <c r="E8" s="10" t="s">
        <v>278</v>
      </c>
      <c r="F8" s="10" t="s">
        <v>279</v>
      </c>
      <c r="G8" s="7">
        <v>39999998.399999999</v>
      </c>
      <c r="H8" s="9">
        <v>2.723174086305823E-2</v>
      </c>
      <c r="I8" s="9" t="s">
        <v>280</v>
      </c>
      <c r="J8" s="9">
        <v>3.7499999999999999E-2</v>
      </c>
      <c r="K8" s="14">
        <v>46871</v>
      </c>
      <c r="L8" s="13">
        <v>2.4335972540280295</v>
      </c>
      <c r="M8" s="13" t="s">
        <v>127</v>
      </c>
      <c r="N8" s="12" t="s">
        <v>283</v>
      </c>
      <c r="O8" s="23">
        <v>1</v>
      </c>
      <c r="Q8" s="18"/>
    </row>
    <row r="9" spans="1:17" ht="15" customHeight="1" x14ac:dyDescent="0.25">
      <c r="A9" s="10" t="s">
        <v>227</v>
      </c>
      <c r="B9" s="10" t="s">
        <v>153</v>
      </c>
      <c r="C9" s="10" t="s">
        <v>111</v>
      </c>
      <c r="D9" s="10" t="s">
        <v>142</v>
      </c>
      <c r="E9" s="10" t="s">
        <v>278</v>
      </c>
      <c r="F9" s="10" t="s">
        <v>279</v>
      </c>
      <c r="G9" s="7">
        <v>36175017.637500003</v>
      </c>
      <c r="H9" s="9">
        <v>2.4627718635632772E-2</v>
      </c>
      <c r="I9" s="9" t="s">
        <v>281</v>
      </c>
      <c r="J9" s="9">
        <v>0.09</v>
      </c>
      <c r="K9" s="14">
        <v>47655</v>
      </c>
      <c r="L9" s="13">
        <v>2.5335823057291793</v>
      </c>
      <c r="M9" s="13" t="s">
        <v>127</v>
      </c>
      <c r="N9" s="12">
        <v>0.29850746268656714</v>
      </c>
      <c r="O9" s="23">
        <v>1</v>
      </c>
      <c r="Q9" s="18"/>
    </row>
    <row r="10" spans="1:17" ht="15" customHeight="1" x14ac:dyDescent="0.25">
      <c r="A10" s="10" t="s">
        <v>227</v>
      </c>
      <c r="B10" s="10" t="s">
        <v>154</v>
      </c>
      <c r="C10" s="10" t="s">
        <v>35</v>
      </c>
      <c r="D10" s="10" t="s">
        <v>142</v>
      </c>
      <c r="E10" s="10" t="s">
        <v>278</v>
      </c>
      <c r="F10" s="10" t="s">
        <v>279</v>
      </c>
      <c r="G10" s="7">
        <v>35005744.060560003</v>
      </c>
      <c r="H10" s="9">
        <v>2.3831684727660132E-2</v>
      </c>
      <c r="I10" s="9" t="s">
        <v>281</v>
      </c>
      <c r="J10" s="9">
        <v>9.7500000000000003E-2</v>
      </c>
      <c r="K10" s="14">
        <v>48127</v>
      </c>
      <c r="L10" s="13">
        <v>2.7180064228948426</v>
      </c>
      <c r="M10" s="13" t="s">
        <v>127</v>
      </c>
      <c r="N10" s="12">
        <v>0.61349693251533743</v>
      </c>
      <c r="O10" s="23">
        <v>0.63063063063063063</v>
      </c>
      <c r="Q10" s="18"/>
    </row>
    <row r="11" spans="1:17" ht="15" customHeight="1" x14ac:dyDescent="0.25">
      <c r="A11" s="10" t="s">
        <v>227</v>
      </c>
      <c r="B11" s="10" t="s">
        <v>155</v>
      </c>
      <c r="C11" s="10" t="s">
        <v>233</v>
      </c>
      <c r="D11" s="10" t="s">
        <v>5</v>
      </c>
      <c r="E11" s="10" t="s">
        <v>278</v>
      </c>
      <c r="F11" s="10" t="s">
        <v>279</v>
      </c>
      <c r="G11" s="7">
        <v>29258377.580584999</v>
      </c>
      <c r="H11" s="9">
        <v>1.9918914705456672E-2</v>
      </c>
      <c r="I11" s="9" t="s">
        <v>280</v>
      </c>
      <c r="J11" s="9">
        <v>0.04</v>
      </c>
      <c r="K11" s="14">
        <v>46022</v>
      </c>
      <c r="L11" s="13">
        <v>0.7</v>
      </c>
      <c r="M11" s="13" t="s">
        <v>127</v>
      </c>
      <c r="N11" s="12" t="s">
        <v>283</v>
      </c>
      <c r="O11" s="23">
        <v>1</v>
      </c>
      <c r="Q11" s="18"/>
    </row>
    <row r="12" spans="1:17" ht="15" customHeight="1" x14ac:dyDescent="0.25">
      <c r="A12" s="10" t="s">
        <v>227</v>
      </c>
      <c r="B12" s="10" t="s">
        <v>156</v>
      </c>
      <c r="C12" s="10" t="s">
        <v>234</v>
      </c>
      <c r="D12" s="10" t="s">
        <v>5</v>
      </c>
      <c r="E12" s="10" t="s">
        <v>278</v>
      </c>
      <c r="F12" s="10" t="s">
        <v>279</v>
      </c>
      <c r="G12" s="7">
        <v>28651754.315915998</v>
      </c>
      <c r="H12" s="9">
        <v>1.9505929500313046E-2</v>
      </c>
      <c r="I12" s="9" t="s">
        <v>280</v>
      </c>
      <c r="J12" s="9">
        <v>0.02</v>
      </c>
      <c r="K12" s="14">
        <v>46512</v>
      </c>
      <c r="L12" s="13">
        <v>1.040148902957325</v>
      </c>
      <c r="M12" s="13" t="s">
        <v>127</v>
      </c>
      <c r="N12" s="12">
        <v>0.62150403977625857</v>
      </c>
      <c r="O12" s="23">
        <v>0.93322905464854822</v>
      </c>
      <c r="Q12" s="18"/>
    </row>
    <row r="13" spans="1:17" ht="15" customHeight="1" x14ac:dyDescent="0.25">
      <c r="A13" s="10" t="s">
        <v>227</v>
      </c>
      <c r="B13" s="10" t="s">
        <v>157</v>
      </c>
      <c r="C13" s="10" t="s">
        <v>120</v>
      </c>
      <c r="D13" s="10" t="s">
        <v>21</v>
      </c>
      <c r="E13" s="10" t="s">
        <v>278</v>
      </c>
      <c r="F13" s="10" t="s">
        <v>279</v>
      </c>
      <c r="G13" s="7">
        <v>28022630.824214999</v>
      </c>
      <c r="H13" s="9">
        <v>1.9077626285759319E-2</v>
      </c>
      <c r="I13" s="9" t="s">
        <v>281</v>
      </c>
      <c r="J13" s="9">
        <v>9.5000000000000001E-2</v>
      </c>
      <c r="K13" s="14">
        <v>51312</v>
      </c>
      <c r="L13" s="13">
        <v>5.1641624812865956</v>
      </c>
      <c r="M13" s="13" t="s">
        <v>127</v>
      </c>
      <c r="N13" s="12">
        <v>0.28369636963696365</v>
      </c>
      <c r="O13" s="23">
        <v>0.33643274853801169</v>
      </c>
      <c r="Q13" s="18"/>
    </row>
    <row r="14" spans="1:17" ht="15" customHeight="1" x14ac:dyDescent="0.25">
      <c r="A14" s="10" t="s">
        <v>227</v>
      </c>
      <c r="B14" s="10" t="s">
        <v>158</v>
      </c>
      <c r="C14" s="10" t="s">
        <v>235</v>
      </c>
      <c r="D14" s="10" t="s">
        <v>5</v>
      </c>
      <c r="E14" s="10" t="s">
        <v>278</v>
      </c>
      <c r="F14" s="10" t="s">
        <v>279</v>
      </c>
      <c r="G14" s="7">
        <v>25012974.474999998</v>
      </c>
      <c r="H14" s="9">
        <v>1.7028671659084116E-2</v>
      </c>
      <c r="I14" s="9" t="s">
        <v>280</v>
      </c>
      <c r="J14" s="9">
        <v>0.03</v>
      </c>
      <c r="K14" s="14">
        <v>47086</v>
      </c>
      <c r="L14" s="13">
        <v>2.1634270151801394</v>
      </c>
      <c r="M14" s="13" t="s">
        <v>127</v>
      </c>
      <c r="N14" s="12">
        <v>0.89517500671381256</v>
      </c>
      <c r="O14" s="23">
        <v>1</v>
      </c>
      <c r="Q14" s="18"/>
    </row>
    <row r="15" spans="1:17" ht="15" customHeight="1" x14ac:dyDescent="0.25">
      <c r="A15" s="10" t="s">
        <v>227</v>
      </c>
      <c r="B15" s="10" t="s">
        <v>159</v>
      </c>
      <c r="C15" s="10" t="s">
        <v>140</v>
      </c>
      <c r="D15" s="10" t="s">
        <v>5</v>
      </c>
      <c r="E15" s="10" t="s">
        <v>278</v>
      </c>
      <c r="F15" s="10" t="s">
        <v>279</v>
      </c>
      <c r="G15" s="7">
        <v>24366067.438160002</v>
      </c>
      <c r="H15" s="9">
        <v>1.658826152172482E-2</v>
      </c>
      <c r="I15" s="9" t="s">
        <v>281</v>
      </c>
      <c r="J15" s="9">
        <v>0.09</v>
      </c>
      <c r="K15" s="14" t="s">
        <v>106</v>
      </c>
      <c r="L15" s="13">
        <v>0.43643795640916566</v>
      </c>
      <c r="M15" s="13" t="s">
        <v>127</v>
      </c>
      <c r="N15" s="12">
        <v>0.70754032483116591</v>
      </c>
      <c r="O15" s="23">
        <v>1</v>
      </c>
      <c r="Q15" s="18"/>
    </row>
    <row r="16" spans="1:17" ht="15" customHeight="1" x14ac:dyDescent="0.25">
      <c r="A16" s="10" t="s">
        <v>227</v>
      </c>
      <c r="B16" s="10" t="s">
        <v>160</v>
      </c>
      <c r="C16" s="10" t="s">
        <v>115</v>
      </c>
      <c r="D16" s="10" t="s">
        <v>84</v>
      </c>
      <c r="E16" s="10" t="s">
        <v>278</v>
      </c>
      <c r="F16" s="10" t="s">
        <v>279</v>
      </c>
      <c r="G16" s="7">
        <v>22733342.723699998</v>
      </c>
      <c r="H16" s="9">
        <v>1.5476713069140741E-2</v>
      </c>
      <c r="I16" s="9" t="s">
        <v>281</v>
      </c>
      <c r="J16" s="9">
        <v>0.1</v>
      </c>
      <c r="K16" s="14">
        <v>50767</v>
      </c>
      <c r="L16" s="13">
        <v>5.489274728714765</v>
      </c>
      <c r="M16" s="13" t="s">
        <v>127</v>
      </c>
      <c r="N16" s="12">
        <v>0.69444444444444442</v>
      </c>
      <c r="O16" s="23">
        <v>0.82116923076923076</v>
      </c>
      <c r="P16" s="19"/>
      <c r="Q16" s="18"/>
    </row>
    <row r="17" spans="1:17" ht="15" customHeight="1" x14ac:dyDescent="0.25">
      <c r="A17" s="10" t="s">
        <v>227</v>
      </c>
      <c r="B17" s="10" t="s">
        <v>161</v>
      </c>
      <c r="C17" s="10" t="s">
        <v>236</v>
      </c>
      <c r="D17" s="10" t="s">
        <v>84</v>
      </c>
      <c r="E17" s="10" t="s">
        <v>278</v>
      </c>
      <c r="F17" s="10" t="s">
        <v>279</v>
      </c>
      <c r="G17" s="7">
        <v>21463246.645849999</v>
      </c>
      <c r="H17" s="9">
        <v>1.4612039852973867E-2</v>
      </c>
      <c r="I17" s="9" t="s">
        <v>281</v>
      </c>
      <c r="J17" s="9">
        <v>9.7000000000000003E-2</v>
      </c>
      <c r="K17" s="14">
        <v>48380</v>
      </c>
      <c r="L17" s="13">
        <v>3.4012634534817954</v>
      </c>
      <c r="M17" s="13" t="s">
        <v>127</v>
      </c>
      <c r="N17" s="12">
        <v>0.9009009009009008</v>
      </c>
      <c r="O17" s="23">
        <v>0.7</v>
      </c>
      <c r="P17" s="19"/>
      <c r="Q17" s="18"/>
    </row>
    <row r="18" spans="1:17" ht="15" customHeight="1" x14ac:dyDescent="0.25">
      <c r="A18" s="10" t="s">
        <v>227</v>
      </c>
      <c r="B18" s="10" t="s">
        <v>162</v>
      </c>
      <c r="C18" s="10" t="s">
        <v>237</v>
      </c>
      <c r="D18" s="10" t="s">
        <v>5</v>
      </c>
      <c r="E18" s="10" t="s">
        <v>278</v>
      </c>
      <c r="F18" s="10" t="s">
        <v>279</v>
      </c>
      <c r="G18" s="7">
        <v>19493758.402660001</v>
      </c>
      <c r="H18" s="9">
        <v>1.3271224962556526E-2</v>
      </c>
      <c r="I18" s="9" t="s">
        <v>280</v>
      </c>
      <c r="J18" s="9">
        <v>0.04</v>
      </c>
      <c r="K18" s="14">
        <v>46353</v>
      </c>
      <c r="L18" s="13">
        <v>1.8632582438756773</v>
      </c>
      <c r="M18" s="13" t="s">
        <v>127</v>
      </c>
      <c r="N18" s="12">
        <v>0.72780203784570596</v>
      </c>
      <c r="O18" s="23">
        <v>1</v>
      </c>
      <c r="Q18" s="18"/>
    </row>
    <row r="19" spans="1:17" ht="15" customHeight="1" x14ac:dyDescent="0.25">
      <c r="A19" s="10" t="s">
        <v>227</v>
      </c>
      <c r="B19" s="10" t="s">
        <v>163</v>
      </c>
      <c r="C19" s="10" t="s">
        <v>122</v>
      </c>
      <c r="D19" s="10" t="s">
        <v>21</v>
      </c>
      <c r="E19" s="10" t="s">
        <v>278</v>
      </c>
      <c r="F19" s="10" t="s">
        <v>279</v>
      </c>
      <c r="G19" s="7">
        <v>16800552.10977</v>
      </c>
      <c r="H19" s="9">
        <v>1.1437707492747371E-2</v>
      </c>
      <c r="I19" s="9" t="s">
        <v>281</v>
      </c>
      <c r="J19" s="9">
        <v>9.5000000000000001E-2</v>
      </c>
      <c r="K19" s="14">
        <v>51312</v>
      </c>
      <c r="L19" s="13">
        <v>5.2849600169696176</v>
      </c>
      <c r="M19" s="13" t="s">
        <v>127</v>
      </c>
      <c r="N19" s="12">
        <v>0.28369636963696365</v>
      </c>
      <c r="O19" s="23">
        <v>0.2576967392556746</v>
      </c>
      <c r="Q19" s="18"/>
    </row>
    <row r="20" spans="1:17" ht="15" customHeight="1" x14ac:dyDescent="0.25">
      <c r="A20" s="10" t="s">
        <v>227</v>
      </c>
      <c r="B20" s="10" t="s">
        <v>164</v>
      </c>
      <c r="C20" s="10" t="s">
        <v>37</v>
      </c>
      <c r="D20" s="10" t="s">
        <v>5</v>
      </c>
      <c r="E20" s="10" t="s">
        <v>278</v>
      </c>
      <c r="F20" s="10" t="s">
        <v>279</v>
      </c>
      <c r="G20" s="7">
        <v>16757963.98584</v>
      </c>
      <c r="H20" s="9">
        <v>1.1408713772719984E-2</v>
      </c>
      <c r="I20" s="9" t="s">
        <v>281</v>
      </c>
      <c r="J20" s="9">
        <v>7.0000000000000007E-2</v>
      </c>
      <c r="K20" s="14">
        <v>46933</v>
      </c>
      <c r="L20" s="13">
        <v>3.0278236125591196</v>
      </c>
      <c r="M20" s="13" t="s">
        <v>127</v>
      </c>
      <c r="N20" s="12" t="s">
        <v>283</v>
      </c>
      <c r="O20" s="23">
        <v>1</v>
      </c>
      <c r="Q20" s="18"/>
    </row>
    <row r="21" spans="1:17" ht="15" customHeight="1" x14ac:dyDescent="0.25">
      <c r="A21" s="10" t="s">
        <v>227</v>
      </c>
      <c r="B21" s="10" t="s">
        <v>165</v>
      </c>
      <c r="C21" s="10" t="s">
        <v>238</v>
      </c>
      <c r="D21" s="10" t="s">
        <v>5</v>
      </c>
      <c r="E21" s="10" t="s">
        <v>278</v>
      </c>
      <c r="F21" s="10" t="s">
        <v>279</v>
      </c>
      <c r="G21" s="7">
        <v>16617265.074764999</v>
      </c>
      <c r="H21" s="9">
        <v>1.1312926861735784E-2</v>
      </c>
      <c r="I21" s="9" t="s">
        <v>280</v>
      </c>
      <c r="J21" s="9">
        <v>4.7500000000000001E-2</v>
      </c>
      <c r="K21" s="14">
        <v>45960</v>
      </c>
      <c r="L21" s="13">
        <v>1</v>
      </c>
      <c r="M21" s="13" t="s">
        <v>127</v>
      </c>
      <c r="N21" s="12">
        <v>0.88380124064718291</v>
      </c>
      <c r="O21" s="23">
        <v>1</v>
      </c>
      <c r="Q21" s="18"/>
    </row>
    <row r="22" spans="1:17" ht="15" customHeight="1" x14ac:dyDescent="0.25">
      <c r="A22" s="10" t="s">
        <v>227</v>
      </c>
      <c r="B22" s="10" t="s">
        <v>166</v>
      </c>
      <c r="C22" s="10" t="s">
        <v>239</v>
      </c>
      <c r="D22" s="10" t="s">
        <v>28</v>
      </c>
      <c r="E22" s="10" t="s">
        <v>278</v>
      </c>
      <c r="F22" s="10" t="s">
        <v>279</v>
      </c>
      <c r="G22" s="7">
        <v>15443588.376045</v>
      </c>
      <c r="H22" s="9">
        <v>1.0513895336860707E-2</v>
      </c>
      <c r="I22" s="9" t="s">
        <v>280</v>
      </c>
      <c r="J22" s="9">
        <v>3.5000000000000003E-2</v>
      </c>
      <c r="K22" s="14">
        <v>48151</v>
      </c>
      <c r="L22" s="13">
        <v>3.4531680455695057</v>
      </c>
      <c r="M22" s="13" t="s">
        <v>127</v>
      </c>
      <c r="N22" s="12">
        <v>0.75757575757575757</v>
      </c>
      <c r="O22" s="23">
        <v>1</v>
      </c>
      <c r="Q22" s="18"/>
    </row>
    <row r="23" spans="1:17" ht="15" customHeight="1" x14ac:dyDescent="0.25">
      <c r="A23" s="10" t="s">
        <v>227</v>
      </c>
      <c r="B23" s="10" t="s">
        <v>167</v>
      </c>
      <c r="C23" s="10" t="s">
        <v>240</v>
      </c>
      <c r="D23" s="10" t="s">
        <v>5</v>
      </c>
      <c r="E23" s="10" t="s">
        <v>278</v>
      </c>
      <c r="F23" s="10" t="s">
        <v>279</v>
      </c>
      <c r="G23" s="7">
        <v>15090269.799945001</v>
      </c>
      <c r="H23" s="9">
        <v>1.0273358329577729E-2</v>
      </c>
      <c r="I23" s="9" t="s">
        <v>280</v>
      </c>
      <c r="J23" s="9">
        <v>4.7500000000000001E-2</v>
      </c>
      <c r="K23" s="14">
        <v>45835</v>
      </c>
      <c r="L23" s="13">
        <v>0.68877432807120353</v>
      </c>
      <c r="M23" s="13" t="s">
        <v>127</v>
      </c>
      <c r="N23" s="12">
        <v>0.62893081761006286</v>
      </c>
      <c r="O23" s="23">
        <v>1</v>
      </c>
      <c r="Q23" s="18"/>
    </row>
    <row r="24" spans="1:17" ht="15" customHeight="1" x14ac:dyDescent="0.25">
      <c r="A24" s="10" t="s">
        <v>227</v>
      </c>
      <c r="B24" s="10" t="s">
        <v>168</v>
      </c>
      <c r="C24" s="10" t="s">
        <v>241</v>
      </c>
      <c r="D24" s="10" t="s">
        <v>5</v>
      </c>
      <c r="E24" s="10" t="s">
        <v>278</v>
      </c>
      <c r="F24" s="10" t="s">
        <v>279</v>
      </c>
      <c r="G24" s="7">
        <v>13548964.6644</v>
      </c>
      <c r="H24" s="9">
        <v>9.2240477365537477E-3</v>
      </c>
      <c r="I24" s="9" t="s">
        <v>280</v>
      </c>
      <c r="J24" s="9">
        <v>0.03</v>
      </c>
      <c r="K24" s="14">
        <v>46545</v>
      </c>
      <c r="L24" s="13">
        <v>2.2000000000000002</v>
      </c>
      <c r="M24" s="13" t="s">
        <v>127</v>
      </c>
      <c r="N24" s="12">
        <v>0.69930069930069938</v>
      </c>
      <c r="O24" s="23">
        <v>1</v>
      </c>
      <c r="Q24" s="18"/>
    </row>
    <row r="25" spans="1:17" ht="15" customHeight="1" x14ac:dyDescent="0.25">
      <c r="A25" s="10" t="s">
        <v>227</v>
      </c>
      <c r="B25" s="10" t="s">
        <v>169</v>
      </c>
      <c r="C25" s="10" t="s">
        <v>100</v>
      </c>
      <c r="D25" s="10" t="s">
        <v>5</v>
      </c>
      <c r="E25" s="10" t="s">
        <v>278</v>
      </c>
      <c r="F25" s="10" t="s">
        <v>279</v>
      </c>
      <c r="G25" s="7">
        <v>12982166.749811999</v>
      </c>
      <c r="H25" s="9">
        <v>8.8381753728242977E-3</v>
      </c>
      <c r="I25" s="9" t="s">
        <v>281</v>
      </c>
      <c r="J25" s="9">
        <v>8.5000000000000006E-2</v>
      </c>
      <c r="K25" s="14">
        <v>52072</v>
      </c>
      <c r="L25" s="13">
        <v>6.8327238260910068</v>
      </c>
      <c r="M25" s="13" t="s">
        <v>127</v>
      </c>
      <c r="N25" s="12">
        <v>0.56570685070996207</v>
      </c>
      <c r="O25" s="23">
        <v>1</v>
      </c>
      <c r="Q25" s="18"/>
    </row>
    <row r="26" spans="1:17" ht="15" customHeight="1" x14ac:dyDescent="0.25">
      <c r="A26" s="10" t="s">
        <v>227</v>
      </c>
      <c r="B26" s="10" t="s">
        <v>170</v>
      </c>
      <c r="C26" s="10" t="s">
        <v>242</v>
      </c>
      <c r="D26" s="10" t="s">
        <v>5</v>
      </c>
      <c r="E26" s="10" t="s">
        <v>278</v>
      </c>
      <c r="F26" s="10" t="s">
        <v>279</v>
      </c>
      <c r="G26" s="7">
        <v>12623148.84275</v>
      </c>
      <c r="H26" s="9">
        <v>8.5937582977898656E-3</v>
      </c>
      <c r="I26" s="9" t="s">
        <v>280</v>
      </c>
      <c r="J26" s="9">
        <v>5.7000000000000002E-2</v>
      </c>
      <c r="K26" s="14">
        <v>46379</v>
      </c>
      <c r="L26" s="13">
        <v>1</v>
      </c>
      <c r="M26" s="13" t="s">
        <v>127</v>
      </c>
      <c r="N26" s="12">
        <v>0.46296296296296291</v>
      </c>
      <c r="O26" s="23">
        <v>1</v>
      </c>
      <c r="Q26" s="18"/>
    </row>
    <row r="27" spans="1:17" ht="15" customHeight="1" x14ac:dyDescent="0.25">
      <c r="A27" s="10" t="s">
        <v>227</v>
      </c>
      <c r="B27" s="10" t="s">
        <v>171</v>
      </c>
      <c r="C27" s="10" t="s">
        <v>6</v>
      </c>
      <c r="D27" s="10" t="s">
        <v>143</v>
      </c>
      <c r="E27" s="10" t="s">
        <v>278</v>
      </c>
      <c r="F27" s="10" t="s">
        <v>279</v>
      </c>
      <c r="G27" s="7">
        <v>11333943.040461</v>
      </c>
      <c r="H27" s="9">
        <v>7.7160753045054185E-3</v>
      </c>
      <c r="I27" s="9" t="s">
        <v>281</v>
      </c>
      <c r="J27" s="9">
        <v>8.2000000000000003E-2</v>
      </c>
      <c r="K27" s="14">
        <v>48842</v>
      </c>
      <c r="L27" s="13">
        <v>4.1769913774984619</v>
      </c>
      <c r="M27" s="13" t="s">
        <v>127</v>
      </c>
      <c r="N27" s="12">
        <v>0.56865295845572794</v>
      </c>
      <c r="O27" s="23">
        <v>0.32515555555555553</v>
      </c>
      <c r="Q27" s="18"/>
    </row>
    <row r="28" spans="1:17" ht="15" customHeight="1" x14ac:dyDescent="0.25">
      <c r="A28" s="10" t="s">
        <v>227</v>
      </c>
      <c r="B28" s="10" t="s">
        <v>172</v>
      </c>
      <c r="C28" s="10" t="s">
        <v>11</v>
      </c>
      <c r="D28" s="10" t="s">
        <v>143</v>
      </c>
      <c r="E28" s="10" t="s">
        <v>278</v>
      </c>
      <c r="F28" s="10" t="s">
        <v>279</v>
      </c>
      <c r="G28" s="7">
        <v>11282986.892099999</v>
      </c>
      <c r="H28" s="9">
        <v>7.6813846874291356E-3</v>
      </c>
      <c r="I28" s="9" t="s">
        <v>281</v>
      </c>
      <c r="J28" s="9">
        <v>8.2000000000000003E-2</v>
      </c>
      <c r="K28" s="14">
        <v>48842</v>
      </c>
      <c r="L28" s="13">
        <v>4.1769913774984619</v>
      </c>
      <c r="M28" s="13" t="s">
        <v>127</v>
      </c>
      <c r="N28" s="12">
        <v>0.56865295845572794</v>
      </c>
      <c r="O28" s="23">
        <v>0.32514444444444446</v>
      </c>
      <c r="Q28" s="18"/>
    </row>
    <row r="29" spans="1:17" ht="15" customHeight="1" x14ac:dyDescent="0.25">
      <c r="A29" s="10" t="s">
        <v>227</v>
      </c>
      <c r="B29" s="10" t="s">
        <v>173</v>
      </c>
      <c r="C29" s="10" t="s">
        <v>243</v>
      </c>
      <c r="D29" s="10" t="s">
        <v>5</v>
      </c>
      <c r="E29" s="10" t="s">
        <v>278</v>
      </c>
      <c r="F29" s="10" t="s">
        <v>279</v>
      </c>
      <c r="G29" s="7">
        <v>10505226.513599999</v>
      </c>
      <c r="H29" s="9">
        <v>7.1518904392277134E-3</v>
      </c>
      <c r="I29" s="9" t="s">
        <v>280</v>
      </c>
      <c r="J29" s="9">
        <v>4.2500000000000003E-2</v>
      </c>
      <c r="K29" s="14">
        <v>46301</v>
      </c>
      <c r="L29" s="13">
        <v>1.9753568597051891</v>
      </c>
      <c r="M29" s="13" t="s">
        <v>127</v>
      </c>
      <c r="N29" s="12">
        <v>0.44431691920733563</v>
      </c>
      <c r="O29" s="23">
        <v>1</v>
      </c>
      <c r="Q29" s="18"/>
    </row>
    <row r="30" spans="1:17" ht="15" customHeight="1" x14ac:dyDescent="0.25">
      <c r="A30" s="10" t="s">
        <v>227</v>
      </c>
      <c r="B30" s="10" t="s">
        <v>177</v>
      </c>
      <c r="C30" s="10" t="s">
        <v>96</v>
      </c>
      <c r="D30" s="10" t="s">
        <v>142</v>
      </c>
      <c r="E30" s="10" t="s">
        <v>278</v>
      </c>
      <c r="F30" s="10" t="s">
        <v>279</v>
      </c>
      <c r="G30" s="7">
        <v>9975239.3952249996</v>
      </c>
      <c r="H30" s="9">
        <v>6.791078628086567E-3</v>
      </c>
      <c r="I30" s="9" t="s">
        <v>281</v>
      </c>
      <c r="J30" s="9">
        <v>9.5000000000000001E-2</v>
      </c>
      <c r="K30" s="14">
        <v>48442</v>
      </c>
      <c r="L30" s="13">
        <v>3.4733457116332804</v>
      </c>
      <c r="M30" s="13" t="s">
        <v>127</v>
      </c>
      <c r="N30" s="12">
        <v>0.54311900661069912</v>
      </c>
      <c r="O30" s="23">
        <v>1</v>
      </c>
      <c r="Q30" s="18"/>
    </row>
    <row r="31" spans="1:17" ht="15" customHeight="1" x14ac:dyDescent="0.25">
      <c r="A31" s="10" t="s">
        <v>227</v>
      </c>
      <c r="B31" s="10" t="s">
        <v>175</v>
      </c>
      <c r="C31" s="10" t="s">
        <v>244</v>
      </c>
      <c r="D31" s="10" t="s">
        <v>137</v>
      </c>
      <c r="E31" s="10" t="s">
        <v>278</v>
      </c>
      <c r="F31" s="10" t="s">
        <v>279</v>
      </c>
      <c r="G31" s="7">
        <v>9409003.1799094807</v>
      </c>
      <c r="H31" s="9">
        <v>6.4055886655981923E-3</v>
      </c>
      <c r="I31" s="9" t="s">
        <v>281</v>
      </c>
      <c r="J31" s="9">
        <v>8.6800000000000002E-2</v>
      </c>
      <c r="K31" s="14" t="s">
        <v>427</v>
      </c>
      <c r="L31" s="13">
        <v>6.1536884286120168</v>
      </c>
      <c r="M31" s="13" t="s">
        <v>127</v>
      </c>
      <c r="N31" s="12" t="s">
        <v>283</v>
      </c>
      <c r="O31" s="23">
        <v>0.83626566416040105</v>
      </c>
      <c r="Q31" s="18"/>
    </row>
    <row r="32" spans="1:17" ht="15" customHeight="1" x14ac:dyDescent="0.25">
      <c r="A32" s="10" t="s">
        <v>227</v>
      </c>
      <c r="B32" s="10" t="s">
        <v>176</v>
      </c>
      <c r="C32" s="10" t="s">
        <v>245</v>
      </c>
      <c r="D32" s="10" t="s">
        <v>137</v>
      </c>
      <c r="E32" s="10" t="s">
        <v>278</v>
      </c>
      <c r="F32" s="10" t="s">
        <v>279</v>
      </c>
      <c r="G32" s="7">
        <v>9364688.6604085304</v>
      </c>
      <c r="H32" s="9">
        <v>6.3754196266034109E-3</v>
      </c>
      <c r="I32" s="9" t="s">
        <v>281</v>
      </c>
      <c r="J32" s="9">
        <v>8.6970000000000006E-2</v>
      </c>
      <c r="K32" s="14">
        <v>51904</v>
      </c>
      <c r="L32" s="13">
        <v>6.6612027901440438</v>
      </c>
      <c r="M32" s="13" t="s">
        <v>127</v>
      </c>
      <c r="N32" s="12" t="s">
        <v>283</v>
      </c>
      <c r="O32" s="23">
        <v>1</v>
      </c>
      <c r="Q32" s="18"/>
    </row>
    <row r="33" spans="1:17" ht="15" customHeight="1" x14ac:dyDescent="0.25">
      <c r="A33" s="10" t="s">
        <v>227</v>
      </c>
      <c r="B33" s="10" t="s">
        <v>178</v>
      </c>
      <c r="C33" s="10" t="s">
        <v>246</v>
      </c>
      <c r="D33" s="10" t="s">
        <v>5</v>
      </c>
      <c r="E33" s="10" t="s">
        <v>278</v>
      </c>
      <c r="F33" s="10" t="s">
        <v>279</v>
      </c>
      <c r="G33" s="7">
        <v>8868240.0949999988</v>
      </c>
      <c r="H33" s="9">
        <v>6.0374406459581973E-3</v>
      </c>
      <c r="I33" s="9" t="s">
        <v>280</v>
      </c>
      <c r="J33" s="9">
        <v>0.03</v>
      </c>
      <c r="K33" s="14">
        <v>46051</v>
      </c>
      <c r="L33" s="13">
        <v>0.66481410896708704</v>
      </c>
      <c r="M33" s="13" t="s">
        <v>127</v>
      </c>
      <c r="N33" s="12">
        <v>0.32467532467532467</v>
      </c>
      <c r="O33" s="23">
        <v>0.375</v>
      </c>
      <c r="Q33" s="18"/>
    </row>
    <row r="34" spans="1:17" ht="15" customHeight="1" x14ac:dyDescent="0.25">
      <c r="A34" s="10" t="s">
        <v>227</v>
      </c>
      <c r="B34" s="10" t="s">
        <v>179</v>
      </c>
      <c r="C34" s="10" t="s">
        <v>26</v>
      </c>
      <c r="D34" s="10" t="s">
        <v>5</v>
      </c>
      <c r="E34" s="10" t="s">
        <v>278</v>
      </c>
      <c r="F34" s="10" t="s">
        <v>279</v>
      </c>
      <c r="G34" s="7">
        <v>8714613.5791379996</v>
      </c>
      <c r="H34" s="9">
        <v>5.932852705033468E-3</v>
      </c>
      <c r="I34" s="9" t="s">
        <v>281</v>
      </c>
      <c r="J34" s="9">
        <v>0.12</v>
      </c>
      <c r="K34" s="14">
        <v>46251</v>
      </c>
      <c r="L34" s="13">
        <v>0.9741384859105392</v>
      </c>
      <c r="M34" s="13" t="s">
        <v>127</v>
      </c>
      <c r="N34" s="12">
        <v>0.42194092827004215</v>
      </c>
      <c r="O34" s="23">
        <v>1</v>
      </c>
      <c r="Q34" s="18"/>
    </row>
    <row r="35" spans="1:17" ht="15" customHeight="1" x14ac:dyDescent="0.25">
      <c r="A35" s="10" t="s">
        <v>227</v>
      </c>
      <c r="B35" s="10" t="s">
        <v>180</v>
      </c>
      <c r="C35" s="10" t="s">
        <v>121</v>
      </c>
      <c r="D35" s="10" t="s">
        <v>5</v>
      </c>
      <c r="E35" s="10" t="s">
        <v>278</v>
      </c>
      <c r="F35" s="10" t="s">
        <v>279</v>
      </c>
      <c r="G35" s="7">
        <v>8580698.1268000007</v>
      </c>
      <c r="H35" s="9">
        <v>5.8416839289960271E-3</v>
      </c>
      <c r="I35" s="9" t="s">
        <v>281</v>
      </c>
      <c r="J35" s="9">
        <v>0.1</v>
      </c>
      <c r="K35" s="14">
        <v>47786</v>
      </c>
      <c r="L35" s="13">
        <v>3.1332172653373367</v>
      </c>
      <c r="M35" s="13" t="s">
        <v>127</v>
      </c>
      <c r="N35" s="12">
        <v>0.76923076923076916</v>
      </c>
      <c r="O35" s="23">
        <v>0.55483870967741933</v>
      </c>
      <c r="Q35" s="18"/>
    </row>
    <row r="36" spans="1:17" ht="15" customHeight="1" x14ac:dyDescent="0.25">
      <c r="A36" s="10" t="s">
        <v>227</v>
      </c>
      <c r="B36" s="10" t="s">
        <v>181</v>
      </c>
      <c r="C36" s="10" t="s">
        <v>247</v>
      </c>
      <c r="D36" s="10" t="s">
        <v>5</v>
      </c>
      <c r="E36" s="10" t="s">
        <v>278</v>
      </c>
      <c r="F36" s="10" t="s">
        <v>279</v>
      </c>
      <c r="G36" s="7">
        <v>8534567.9456970003</v>
      </c>
      <c r="H36" s="9">
        <v>5.8102787992957506E-3</v>
      </c>
      <c r="I36" s="9" t="s">
        <v>280</v>
      </c>
      <c r="J36" s="9">
        <v>5.5E-2</v>
      </c>
      <c r="K36" s="14">
        <v>45754</v>
      </c>
      <c r="L36" s="13">
        <v>0.48658969342652469</v>
      </c>
      <c r="M36" s="13" t="s">
        <v>127</v>
      </c>
      <c r="N36" s="12">
        <v>0.55268232819074326</v>
      </c>
      <c r="O36" s="23">
        <v>1</v>
      </c>
      <c r="Q36" s="18"/>
    </row>
    <row r="37" spans="1:17" ht="15" customHeight="1" x14ac:dyDescent="0.25">
      <c r="A37" s="10" t="s">
        <v>227</v>
      </c>
      <c r="B37" s="10" t="s">
        <v>182</v>
      </c>
      <c r="C37" s="10" t="s">
        <v>248</v>
      </c>
      <c r="D37" s="10" t="s">
        <v>143</v>
      </c>
      <c r="E37" s="10" t="s">
        <v>278</v>
      </c>
      <c r="F37" s="10" t="s">
        <v>279</v>
      </c>
      <c r="G37" s="7">
        <v>7871988.7993940003</v>
      </c>
      <c r="H37" s="9">
        <v>5.3591991909178252E-3</v>
      </c>
      <c r="I37" s="9" t="s">
        <v>281</v>
      </c>
      <c r="J37" s="9">
        <v>3.8800000000000001E-2</v>
      </c>
      <c r="K37" s="14" t="s">
        <v>428</v>
      </c>
      <c r="L37" s="13">
        <v>2.3718706268457104</v>
      </c>
      <c r="M37" s="13" t="s">
        <v>127</v>
      </c>
      <c r="N37" s="12">
        <v>0.65569930849877311</v>
      </c>
      <c r="O37" s="23">
        <v>1</v>
      </c>
      <c r="Q37" s="18"/>
    </row>
    <row r="38" spans="1:17" ht="15" customHeight="1" x14ac:dyDescent="0.25">
      <c r="A38" s="10" t="s">
        <v>227</v>
      </c>
      <c r="B38" s="10" t="s">
        <v>183</v>
      </c>
      <c r="C38" s="10" t="s">
        <v>249</v>
      </c>
      <c r="D38" s="10" t="s">
        <v>138</v>
      </c>
      <c r="E38" s="10" t="s">
        <v>278</v>
      </c>
      <c r="F38" s="10" t="s">
        <v>279</v>
      </c>
      <c r="G38" s="7">
        <v>7786185.6814000001</v>
      </c>
      <c r="H38" s="9">
        <v>5.300784981719881E-3</v>
      </c>
      <c r="I38" s="9" t="s">
        <v>281</v>
      </c>
      <c r="J38" s="9">
        <v>9.5000000000000001E-2</v>
      </c>
      <c r="K38" s="14" t="s">
        <v>429</v>
      </c>
      <c r="L38" s="13">
        <v>1.3819769280751777</v>
      </c>
      <c r="M38" s="13" t="s">
        <v>127</v>
      </c>
      <c r="N38" s="12">
        <v>0.43072198853467308</v>
      </c>
      <c r="O38" s="23">
        <v>1.855561604064598E-2</v>
      </c>
      <c r="Q38" s="18"/>
    </row>
    <row r="39" spans="1:17" ht="15" customHeight="1" x14ac:dyDescent="0.25">
      <c r="A39" s="10" t="s">
        <v>227</v>
      </c>
      <c r="B39" s="10" t="s">
        <v>185</v>
      </c>
      <c r="C39" s="10" t="s">
        <v>103</v>
      </c>
      <c r="D39" s="10" t="s">
        <v>5</v>
      </c>
      <c r="E39" s="10" t="s">
        <v>278</v>
      </c>
      <c r="F39" s="10" t="s">
        <v>279</v>
      </c>
      <c r="G39" s="7">
        <v>7699125.8245480005</v>
      </c>
      <c r="H39" s="9">
        <v>5.2415151928148747E-3</v>
      </c>
      <c r="I39" s="9" t="s">
        <v>281</v>
      </c>
      <c r="J39" s="9">
        <v>0.09</v>
      </c>
      <c r="K39" s="14">
        <v>45996</v>
      </c>
      <c r="L39" s="13">
        <v>1.1192311717648018</v>
      </c>
      <c r="M39" s="13" t="s">
        <v>127</v>
      </c>
      <c r="N39" s="12">
        <v>0.68322518880970107</v>
      </c>
      <c r="O39" s="23">
        <v>1</v>
      </c>
      <c r="Q39" s="18"/>
    </row>
    <row r="40" spans="1:17" ht="15" customHeight="1" x14ac:dyDescent="0.25">
      <c r="A40" s="10" t="s">
        <v>227</v>
      </c>
      <c r="B40" s="10" t="s">
        <v>186</v>
      </c>
      <c r="C40" s="10" t="s">
        <v>251</v>
      </c>
      <c r="D40" s="10" t="s">
        <v>5</v>
      </c>
      <c r="E40" s="10" t="s">
        <v>278</v>
      </c>
      <c r="F40" s="10" t="s">
        <v>279</v>
      </c>
      <c r="G40" s="7">
        <v>7177994.8869900005</v>
      </c>
      <c r="H40" s="9">
        <v>4.8867326124410202E-3</v>
      </c>
      <c r="I40" s="9" t="s">
        <v>280</v>
      </c>
      <c r="J40" s="9">
        <v>0.04</v>
      </c>
      <c r="K40" s="14">
        <v>46139</v>
      </c>
      <c r="L40" s="13">
        <v>1.3</v>
      </c>
      <c r="M40" s="13" t="s">
        <v>127</v>
      </c>
      <c r="N40" s="12">
        <v>0.42535091450446622</v>
      </c>
      <c r="O40" s="23">
        <v>1</v>
      </c>
      <c r="Q40" s="18"/>
    </row>
    <row r="41" spans="1:17" ht="15" customHeight="1" x14ac:dyDescent="0.25">
      <c r="A41" s="10" t="s">
        <v>227</v>
      </c>
      <c r="B41" s="10" t="s">
        <v>187</v>
      </c>
      <c r="C41" s="10" t="s">
        <v>136</v>
      </c>
      <c r="D41" s="10" t="s">
        <v>5</v>
      </c>
      <c r="E41" s="10" t="s">
        <v>278</v>
      </c>
      <c r="F41" s="10" t="s">
        <v>279</v>
      </c>
      <c r="G41" s="7">
        <v>6396466.7108225301</v>
      </c>
      <c r="H41" s="9">
        <v>4.3546732718943697E-3</v>
      </c>
      <c r="I41" s="9" t="s">
        <v>281</v>
      </c>
      <c r="J41" s="9">
        <v>0.09</v>
      </c>
      <c r="K41" s="14">
        <v>45996</v>
      </c>
      <c r="L41" s="13">
        <v>1.1218527579868227</v>
      </c>
      <c r="M41" s="13" t="s">
        <v>127</v>
      </c>
      <c r="N41" s="12">
        <v>0.14359095150521364</v>
      </c>
      <c r="O41" s="23">
        <v>1</v>
      </c>
      <c r="Q41" s="18"/>
    </row>
    <row r="42" spans="1:17" ht="15" customHeight="1" x14ac:dyDescent="0.25">
      <c r="A42" s="10" t="s">
        <v>227</v>
      </c>
      <c r="B42" s="10" t="s">
        <v>188</v>
      </c>
      <c r="C42" s="10" t="s">
        <v>252</v>
      </c>
      <c r="D42" s="10" t="s">
        <v>143</v>
      </c>
      <c r="E42" s="10" t="s">
        <v>278</v>
      </c>
      <c r="F42" s="10" t="s">
        <v>279</v>
      </c>
      <c r="G42" s="7">
        <v>6219882.4679999994</v>
      </c>
      <c r="H42" s="9">
        <v>4.2344558585596112E-3</v>
      </c>
      <c r="I42" s="9" t="s">
        <v>281</v>
      </c>
      <c r="J42" s="9">
        <v>7.3999999999999996E-2</v>
      </c>
      <c r="K42" s="14" t="s">
        <v>430</v>
      </c>
      <c r="L42" s="13">
        <v>3.9573755007962705</v>
      </c>
      <c r="M42" s="13" t="s">
        <v>127</v>
      </c>
      <c r="N42" s="12">
        <v>0.95684623481006614</v>
      </c>
      <c r="O42" s="23">
        <v>0.38775510204081631</v>
      </c>
      <c r="Q42" s="18"/>
    </row>
    <row r="43" spans="1:17" ht="15" customHeight="1" x14ac:dyDescent="0.25">
      <c r="A43" s="10" t="s">
        <v>227</v>
      </c>
      <c r="B43" s="10" t="s">
        <v>189</v>
      </c>
      <c r="C43" s="10" t="s">
        <v>112</v>
      </c>
      <c r="D43" s="10" t="s">
        <v>84</v>
      </c>
      <c r="E43" s="10" t="s">
        <v>278</v>
      </c>
      <c r="F43" s="10" t="s">
        <v>279</v>
      </c>
      <c r="G43" s="7">
        <v>6156441.5144839995</v>
      </c>
      <c r="H43" s="9">
        <v>4.1912656666756769E-3</v>
      </c>
      <c r="I43" s="9" t="s">
        <v>281</v>
      </c>
      <c r="J43" s="9">
        <v>0.1</v>
      </c>
      <c r="K43" s="14">
        <v>49734</v>
      </c>
      <c r="L43" s="13">
        <v>4.8394784900013557</v>
      </c>
      <c r="M43" s="13" t="s">
        <v>127</v>
      </c>
      <c r="N43" s="12">
        <v>0.6097560975609756</v>
      </c>
      <c r="O43" s="23">
        <v>1</v>
      </c>
      <c r="P43" s="19"/>
      <c r="Q43" s="18"/>
    </row>
    <row r="44" spans="1:17" ht="15" customHeight="1" x14ac:dyDescent="0.25">
      <c r="A44" s="10" t="s">
        <v>227</v>
      </c>
      <c r="B44" s="10" t="s">
        <v>190</v>
      </c>
      <c r="C44" s="10" t="s">
        <v>23</v>
      </c>
      <c r="D44" s="10" t="s">
        <v>5</v>
      </c>
      <c r="E44" s="10" t="s">
        <v>278</v>
      </c>
      <c r="F44" s="10" t="s">
        <v>279</v>
      </c>
      <c r="G44" s="7">
        <v>5907180.2863760004</v>
      </c>
      <c r="H44" s="9">
        <v>4.0215702306117427E-3</v>
      </c>
      <c r="I44" s="9" t="s">
        <v>281</v>
      </c>
      <c r="J44" s="9">
        <v>5.9400000000000001E-2</v>
      </c>
      <c r="K44" s="14">
        <v>46068</v>
      </c>
      <c r="L44" s="13">
        <v>0.9</v>
      </c>
      <c r="M44" s="13" t="s">
        <v>127</v>
      </c>
      <c r="N44" s="12">
        <v>2</v>
      </c>
      <c r="O44" s="23">
        <v>0.22069371390738221</v>
      </c>
      <c r="Q44" s="18"/>
    </row>
    <row r="45" spans="1:17" ht="15" customHeight="1" x14ac:dyDescent="0.25">
      <c r="A45" s="10" t="s">
        <v>227</v>
      </c>
      <c r="B45" s="10" t="s">
        <v>191</v>
      </c>
      <c r="C45" s="10" t="s">
        <v>253</v>
      </c>
      <c r="D45" s="10" t="s">
        <v>143</v>
      </c>
      <c r="E45" s="10" t="s">
        <v>278</v>
      </c>
      <c r="F45" s="10" t="s">
        <v>279</v>
      </c>
      <c r="G45" s="7">
        <v>5367148.2000240004</v>
      </c>
      <c r="H45" s="9">
        <v>3.65391987007387E-3</v>
      </c>
      <c r="I45" s="9" t="s">
        <v>280</v>
      </c>
      <c r="J45" s="9">
        <v>3.2500000000000001E-2</v>
      </c>
      <c r="K45" s="14">
        <v>50742</v>
      </c>
      <c r="L45" s="13">
        <v>4.4159189581766007</v>
      </c>
      <c r="M45" s="13" t="s">
        <v>127</v>
      </c>
      <c r="N45" s="12">
        <v>0.86615010071800191</v>
      </c>
      <c r="O45" s="23">
        <v>1</v>
      </c>
      <c r="Q45" s="18"/>
    </row>
    <row r="46" spans="1:17" ht="15" customHeight="1" x14ac:dyDescent="0.25">
      <c r="A46" s="10" t="s">
        <v>227</v>
      </c>
      <c r="B46" s="10" t="s">
        <v>192</v>
      </c>
      <c r="C46" s="10" t="s">
        <v>254</v>
      </c>
      <c r="D46" s="10" t="s">
        <v>5</v>
      </c>
      <c r="E46" s="10" t="s">
        <v>278</v>
      </c>
      <c r="F46" s="10" t="s">
        <v>279</v>
      </c>
      <c r="G46" s="7">
        <v>5117471.1534799999</v>
      </c>
      <c r="H46" s="9">
        <v>3.48394134750123E-3</v>
      </c>
      <c r="I46" s="9" t="s">
        <v>280</v>
      </c>
      <c r="J46" s="9">
        <v>4.7500000000000001E-2</v>
      </c>
      <c r="K46" s="14">
        <v>45835</v>
      </c>
      <c r="L46" s="13">
        <v>0.68877432807120353</v>
      </c>
      <c r="M46" s="13" t="s">
        <v>127</v>
      </c>
      <c r="N46" s="12">
        <v>0.62893081761006286</v>
      </c>
      <c r="O46" s="23">
        <v>0.27128251121076236</v>
      </c>
      <c r="Q46" s="18"/>
    </row>
    <row r="47" spans="1:17" ht="15" customHeight="1" x14ac:dyDescent="0.25">
      <c r="A47" s="10" t="s">
        <v>227</v>
      </c>
      <c r="B47" s="10" t="s">
        <v>194</v>
      </c>
      <c r="C47" s="10" t="s">
        <v>256</v>
      </c>
      <c r="D47" s="10" t="s">
        <v>5</v>
      </c>
      <c r="E47" s="10" t="s">
        <v>278</v>
      </c>
      <c r="F47" s="10" t="s">
        <v>279</v>
      </c>
      <c r="G47" s="7">
        <v>5002595</v>
      </c>
      <c r="H47" s="9">
        <v>3.405734403300146E-3</v>
      </c>
      <c r="I47" s="9" t="s">
        <v>280</v>
      </c>
      <c r="J47" s="9">
        <v>0.03</v>
      </c>
      <c r="K47" s="14">
        <v>46353</v>
      </c>
      <c r="L47" s="13">
        <v>1.047301474020788</v>
      </c>
      <c r="M47" s="13" t="s">
        <v>127</v>
      </c>
      <c r="N47" s="12">
        <v>0.67430883344571813</v>
      </c>
      <c r="O47" s="23">
        <v>1</v>
      </c>
      <c r="Q47" s="18"/>
    </row>
    <row r="48" spans="1:17" ht="15" customHeight="1" x14ac:dyDescent="0.25">
      <c r="A48" s="10" t="s">
        <v>227</v>
      </c>
      <c r="B48" s="10" t="s">
        <v>193</v>
      </c>
      <c r="C48" s="10" t="s">
        <v>255</v>
      </c>
      <c r="D48" s="10" t="s">
        <v>84</v>
      </c>
      <c r="E48" s="10" t="s">
        <v>278</v>
      </c>
      <c r="F48" s="10" t="s">
        <v>279</v>
      </c>
      <c r="G48" s="7">
        <v>4940899.8094840003</v>
      </c>
      <c r="H48" s="9">
        <v>3.3637327156043604E-3</v>
      </c>
      <c r="I48" s="9" t="s">
        <v>281</v>
      </c>
      <c r="J48" s="9">
        <v>6.5000000000000002E-2</v>
      </c>
      <c r="K48" s="14" t="s">
        <v>431</v>
      </c>
      <c r="L48" s="13">
        <v>3.8988833942796535</v>
      </c>
      <c r="M48" s="13" t="s">
        <v>127</v>
      </c>
      <c r="N48" s="12">
        <v>0.69444444444444442</v>
      </c>
      <c r="O48" s="23">
        <v>1</v>
      </c>
      <c r="P48" s="19"/>
      <c r="Q48" s="18"/>
    </row>
    <row r="49" spans="1:17" ht="15" customHeight="1" x14ac:dyDescent="0.25">
      <c r="A49" s="10" t="s">
        <v>227</v>
      </c>
      <c r="B49" s="10" t="s">
        <v>195</v>
      </c>
      <c r="C49" s="10" t="s">
        <v>98</v>
      </c>
      <c r="D49" s="10" t="s">
        <v>138</v>
      </c>
      <c r="E49" s="10" t="s">
        <v>278</v>
      </c>
      <c r="F49" s="10" t="s">
        <v>279</v>
      </c>
      <c r="G49" s="7">
        <v>4896256.6590419998</v>
      </c>
      <c r="H49" s="9">
        <v>3.3333399467849727E-3</v>
      </c>
      <c r="I49" s="9" t="s">
        <v>281</v>
      </c>
      <c r="J49" s="9">
        <v>6.5000000000000002E-2</v>
      </c>
      <c r="K49" s="14">
        <v>48199</v>
      </c>
      <c r="L49" s="13">
        <v>3.3273153820771424</v>
      </c>
      <c r="M49" s="13" t="s">
        <v>127</v>
      </c>
      <c r="N49" s="12">
        <v>0.52580239144115792</v>
      </c>
      <c r="O49" s="23">
        <v>0.23417943107221006</v>
      </c>
      <c r="Q49" s="18"/>
    </row>
    <row r="50" spans="1:17" ht="15" customHeight="1" x14ac:dyDescent="0.25">
      <c r="A50" s="10" t="s">
        <v>227</v>
      </c>
      <c r="B50" s="10" t="s">
        <v>197</v>
      </c>
      <c r="C50" s="10" t="s">
        <v>258</v>
      </c>
      <c r="D50" s="10" t="s">
        <v>138</v>
      </c>
      <c r="E50" s="10" t="s">
        <v>278</v>
      </c>
      <c r="F50" s="10" t="s">
        <v>279</v>
      </c>
      <c r="G50" s="7">
        <v>4582230.1679880004</v>
      </c>
      <c r="H50" s="9">
        <v>3.1195527375205349E-3</v>
      </c>
      <c r="I50" s="9" t="s">
        <v>281</v>
      </c>
      <c r="J50" s="9">
        <v>6.5000000000000002E-2</v>
      </c>
      <c r="K50" s="14" t="s">
        <v>432</v>
      </c>
      <c r="L50" s="13">
        <v>3.1215641759245583</v>
      </c>
      <c r="M50" s="13" t="s">
        <v>127</v>
      </c>
      <c r="N50" s="12" t="e">
        <v>#DIV/0!</v>
      </c>
      <c r="O50" s="23">
        <v>1</v>
      </c>
      <c r="Q50" s="18"/>
    </row>
    <row r="51" spans="1:17" ht="15" customHeight="1" x14ac:dyDescent="0.25">
      <c r="A51" s="10" t="s">
        <v>227</v>
      </c>
      <c r="B51" s="10" t="s">
        <v>198</v>
      </c>
      <c r="C51" s="10" t="s">
        <v>259</v>
      </c>
      <c r="D51" s="10" t="s">
        <v>28</v>
      </c>
      <c r="E51" s="10" t="s">
        <v>278</v>
      </c>
      <c r="F51" s="10" t="s">
        <v>279</v>
      </c>
      <c r="G51" s="7">
        <v>4489650.9300500005</v>
      </c>
      <c r="H51" s="9">
        <v>3.0565253895787651E-3</v>
      </c>
      <c r="I51" s="9" t="s">
        <v>280</v>
      </c>
      <c r="J51" s="9">
        <v>3.5000000000000003E-2</v>
      </c>
      <c r="K51" s="14">
        <v>47816</v>
      </c>
      <c r="L51" s="13">
        <v>2.3411700371423323</v>
      </c>
      <c r="M51" s="13" t="s">
        <v>127</v>
      </c>
      <c r="N51" s="12">
        <v>0.52083333333333337</v>
      </c>
      <c r="O51" s="23">
        <v>0.18207215558227685</v>
      </c>
      <c r="Q51" s="18"/>
    </row>
    <row r="52" spans="1:17" ht="15" customHeight="1" x14ac:dyDescent="0.25">
      <c r="A52" s="10" t="s">
        <v>227</v>
      </c>
      <c r="B52" s="10" t="s">
        <v>199</v>
      </c>
      <c r="C52" s="10" t="s">
        <v>31</v>
      </c>
      <c r="D52" s="10" t="s">
        <v>21</v>
      </c>
      <c r="E52" s="10" t="s">
        <v>278</v>
      </c>
      <c r="F52" s="10" t="s">
        <v>279</v>
      </c>
      <c r="G52" s="7">
        <v>4473114.37</v>
      </c>
      <c r="H52" s="9">
        <v>3.0452674061772454E-3</v>
      </c>
      <c r="I52" s="9" t="s">
        <v>281</v>
      </c>
      <c r="J52" s="9">
        <v>7.7499999999999999E-2</v>
      </c>
      <c r="K52" s="14">
        <v>47997</v>
      </c>
      <c r="L52" s="13">
        <v>3.0457297420750837</v>
      </c>
      <c r="M52" s="13" t="s">
        <v>127</v>
      </c>
      <c r="N52" s="12">
        <v>0.4301514787208463</v>
      </c>
      <c r="O52" s="23">
        <v>1</v>
      </c>
      <c r="Q52" s="18"/>
    </row>
    <row r="53" spans="1:17" ht="15" customHeight="1" x14ac:dyDescent="0.25">
      <c r="A53" s="10" t="s">
        <v>227</v>
      </c>
      <c r="B53" s="10" t="s">
        <v>200</v>
      </c>
      <c r="C53" s="10" t="s">
        <v>30</v>
      </c>
      <c r="D53" s="10" t="s">
        <v>21</v>
      </c>
      <c r="E53" s="10" t="s">
        <v>278</v>
      </c>
      <c r="F53" s="10" t="s">
        <v>279</v>
      </c>
      <c r="G53" s="7">
        <v>4473114.37</v>
      </c>
      <c r="H53" s="9">
        <v>3.0452674061772454E-3</v>
      </c>
      <c r="I53" s="9" t="s">
        <v>281</v>
      </c>
      <c r="J53" s="9">
        <v>7.7499999999999999E-2</v>
      </c>
      <c r="K53" s="14">
        <v>47997</v>
      </c>
      <c r="L53" s="13">
        <v>3.0457297420750837</v>
      </c>
      <c r="M53" s="13" t="s">
        <v>127</v>
      </c>
      <c r="N53" s="12">
        <v>0.4301514787208463</v>
      </c>
      <c r="O53" s="23">
        <v>4.5960000000000001E-2</v>
      </c>
      <c r="Q53" s="18"/>
    </row>
    <row r="54" spans="1:17" ht="15" customHeight="1" x14ac:dyDescent="0.25">
      <c r="A54" s="10" t="s">
        <v>227</v>
      </c>
      <c r="B54" s="10" t="s">
        <v>201</v>
      </c>
      <c r="C54" s="10" t="s">
        <v>260</v>
      </c>
      <c r="D54" s="10" t="s">
        <v>5</v>
      </c>
      <c r="E54" s="10" t="s">
        <v>278</v>
      </c>
      <c r="F54" s="10" t="s">
        <v>279</v>
      </c>
      <c r="G54" s="7">
        <v>4429017.3</v>
      </c>
      <c r="H54" s="9">
        <v>3.0152464053999021E-3</v>
      </c>
      <c r="I54" s="9" t="s">
        <v>280</v>
      </c>
      <c r="J54" s="9">
        <v>5.5E-2</v>
      </c>
      <c r="K54" s="14">
        <v>46625</v>
      </c>
      <c r="L54" s="13">
        <v>2.2972998436026471</v>
      </c>
      <c r="M54" s="13" t="s">
        <v>127</v>
      </c>
      <c r="N54" s="12">
        <v>0.46836158192090394</v>
      </c>
      <c r="O54" s="23">
        <v>1</v>
      </c>
      <c r="Q54" s="18"/>
    </row>
    <row r="55" spans="1:17" ht="15" customHeight="1" x14ac:dyDescent="0.25">
      <c r="A55" s="10" t="s">
        <v>227</v>
      </c>
      <c r="B55" s="10" t="s">
        <v>196</v>
      </c>
      <c r="C55" s="10" t="s">
        <v>257</v>
      </c>
      <c r="D55" s="10" t="s">
        <v>137</v>
      </c>
      <c r="E55" s="10" t="s">
        <v>278</v>
      </c>
      <c r="F55" s="10" t="s">
        <v>279</v>
      </c>
      <c r="G55" s="7">
        <v>4264102.7718468904</v>
      </c>
      <c r="H55" s="9">
        <v>2.902973658528517E-3</v>
      </c>
      <c r="I55" s="9" t="s">
        <v>281</v>
      </c>
      <c r="J55" s="9">
        <v>8.4699999999999998E-2</v>
      </c>
      <c r="K55" s="14" t="s">
        <v>433</v>
      </c>
      <c r="L55" s="13">
        <v>6.4682695393856759</v>
      </c>
      <c r="M55" s="13" t="s">
        <v>127</v>
      </c>
      <c r="N55" s="12" t="s">
        <v>283</v>
      </c>
      <c r="O55" s="23">
        <v>1</v>
      </c>
      <c r="Q55" s="18"/>
    </row>
    <row r="56" spans="1:17" ht="15" customHeight="1" x14ac:dyDescent="0.25">
      <c r="A56" s="10" t="s">
        <v>227</v>
      </c>
      <c r="B56" s="10" t="s">
        <v>202</v>
      </c>
      <c r="C56" s="10" t="s">
        <v>261</v>
      </c>
      <c r="D56" s="10" t="s">
        <v>5</v>
      </c>
      <c r="E56" s="10" t="s">
        <v>278</v>
      </c>
      <c r="F56" s="10" t="s">
        <v>279</v>
      </c>
      <c r="G56" s="7">
        <v>4024321.7672000001</v>
      </c>
      <c r="H56" s="9">
        <v>2.7397322974381656E-3</v>
      </c>
      <c r="I56" s="9" t="s">
        <v>281</v>
      </c>
      <c r="J56" s="9">
        <v>9.35E-2</v>
      </c>
      <c r="K56" s="14" t="s">
        <v>434</v>
      </c>
      <c r="L56" s="13">
        <v>1.8305476654548729</v>
      </c>
      <c r="M56" s="13" t="s">
        <v>127</v>
      </c>
      <c r="N56" s="12" t="s">
        <v>283</v>
      </c>
      <c r="O56" s="23">
        <v>1</v>
      </c>
      <c r="Q56" s="18"/>
    </row>
    <row r="57" spans="1:17" ht="15" customHeight="1" x14ac:dyDescent="0.25">
      <c r="A57" s="10" t="s">
        <v>227</v>
      </c>
      <c r="B57" s="10" t="s">
        <v>203</v>
      </c>
      <c r="C57" s="10" t="s">
        <v>262</v>
      </c>
      <c r="D57" s="10" t="s">
        <v>143</v>
      </c>
      <c r="E57" s="10" t="s">
        <v>278</v>
      </c>
      <c r="F57" s="10" t="s">
        <v>279</v>
      </c>
      <c r="G57" s="7">
        <v>3965570.7233039998</v>
      </c>
      <c r="H57" s="9">
        <v>2.6997349657680216E-3</v>
      </c>
      <c r="I57" s="9" t="s">
        <v>281</v>
      </c>
      <c r="J57" s="9">
        <v>0.05</v>
      </c>
      <c r="K57" s="14" t="s">
        <v>435</v>
      </c>
      <c r="L57" s="13">
        <v>7.1800987812099688</v>
      </c>
      <c r="M57" s="13" t="s">
        <v>127</v>
      </c>
      <c r="N57" s="12">
        <v>0.54832569005797349</v>
      </c>
      <c r="O57" s="23">
        <v>1</v>
      </c>
      <c r="Q57" s="18"/>
    </row>
    <row r="58" spans="1:17" ht="15" customHeight="1" x14ac:dyDescent="0.25">
      <c r="A58" s="10" t="s">
        <v>227</v>
      </c>
      <c r="B58" s="10" t="s">
        <v>204</v>
      </c>
      <c r="C58" s="10" t="s">
        <v>263</v>
      </c>
      <c r="D58" s="10" t="s">
        <v>5</v>
      </c>
      <c r="E58" s="10" t="s">
        <v>278</v>
      </c>
      <c r="F58" s="10" t="s">
        <v>279</v>
      </c>
      <c r="G58" s="7">
        <v>3960561.857444</v>
      </c>
      <c r="H58" s="9">
        <v>2.6963249622036882E-3</v>
      </c>
      <c r="I58" s="9" t="s">
        <v>280</v>
      </c>
      <c r="J58" s="9">
        <v>4.4999999999999998E-2</v>
      </c>
      <c r="K58" s="14">
        <v>46503</v>
      </c>
      <c r="L58" s="13">
        <v>2</v>
      </c>
      <c r="M58" s="13" t="s">
        <v>127</v>
      </c>
      <c r="N58" s="12">
        <v>0.42535091450446622</v>
      </c>
      <c r="O58" s="23">
        <v>1</v>
      </c>
      <c r="Q58" s="18"/>
    </row>
    <row r="59" spans="1:17" ht="15" customHeight="1" x14ac:dyDescent="0.25">
      <c r="A59" s="10" t="s">
        <v>227</v>
      </c>
      <c r="B59" s="10" t="s">
        <v>205</v>
      </c>
      <c r="C59" s="10" t="s">
        <v>264</v>
      </c>
      <c r="D59" s="10" t="s">
        <v>137</v>
      </c>
      <c r="E59" s="10" t="s">
        <v>278</v>
      </c>
      <c r="F59" s="10" t="s">
        <v>279</v>
      </c>
      <c r="G59" s="7">
        <v>3517913.4969806504</v>
      </c>
      <c r="H59" s="9">
        <v>2.3949728140097138E-3</v>
      </c>
      <c r="I59" s="9" t="s">
        <v>281</v>
      </c>
      <c r="J59" s="9">
        <v>9.5000000000000001E-2</v>
      </c>
      <c r="K59" s="14" t="s">
        <v>436</v>
      </c>
      <c r="L59" s="13">
        <v>2.274869510253215</v>
      </c>
      <c r="M59" s="13" t="s">
        <v>127</v>
      </c>
      <c r="N59" s="12" t="s">
        <v>283</v>
      </c>
      <c r="O59" s="23">
        <v>3.489086996618506E-2</v>
      </c>
      <c r="Q59" s="18"/>
    </row>
    <row r="60" spans="1:17" ht="15" customHeight="1" x14ac:dyDescent="0.25">
      <c r="A60" s="10" t="s">
        <v>227</v>
      </c>
      <c r="B60" s="10" t="s">
        <v>206</v>
      </c>
      <c r="C60" s="10" t="s">
        <v>265</v>
      </c>
      <c r="D60" s="10" t="s">
        <v>143</v>
      </c>
      <c r="E60" s="10" t="s">
        <v>278</v>
      </c>
      <c r="F60" s="10" t="s">
        <v>279</v>
      </c>
      <c r="G60" s="7">
        <v>3404226.1252000001</v>
      </c>
      <c r="H60" s="9">
        <v>2.3175751847204881E-3</v>
      </c>
      <c r="I60" s="9" t="s">
        <v>281</v>
      </c>
      <c r="J60" s="9">
        <v>6.4000000000000001E-2</v>
      </c>
      <c r="K60" s="14" t="s">
        <v>430</v>
      </c>
      <c r="L60" s="13">
        <v>5.8019498103039568</v>
      </c>
      <c r="M60" s="13" t="s">
        <v>127</v>
      </c>
      <c r="N60" s="12">
        <v>0.95684623481006614</v>
      </c>
      <c r="O60" s="23">
        <v>0.41975308641975306</v>
      </c>
      <c r="Q60" s="18"/>
    </row>
    <row r="61" spans="1:17" ht="15" customHeight="1" x14ac:dyDescent="0.25">
      <c r="A61" s="10" t="s">
        <v>227</v>
      </c>
      <c r="B61" s="10" t="s">
        <v>184</v>
      </c>
      <c r="C61" s="10" t="s">
        <v>250</v>
      </c>
      <c r="D61" s="10" t="s">
        <v>5</v>
      </c>
      <c r="E61" s="10" t="s">
        <v>278</v>
      </c>
      <c r="F61" s="10" t="s">
        <v>279</v>
      </c>
      <c r="G61" s="7">
        <v>3032447.9875000003</v>
      </c>
      <c r="H61" s="9">
        <v>2.0644710269864023E-3</v>
      </c>
      <c r="I61" s="9" t="s">
        <v>280</v>
      </c>
      <c r="J61" s="9">
        <v>4.4999999999999998E-2</v>
      </c>
      <c r="K61" s="14">
        <v>47148</v>
      </c>
      <c r="L61" s="13">
        <v>3.7931564667666446</v>
      </c>
      <c r="M61" s="13" t="s">
        <v>127</v>
      </c>
      <c r="N61" s="12">
        <v>0.5</v>
      </c>
      <c r="O61" s="23">
        <v>0.61544444444444446</v>
      </c>
      <c r="Q61" s="18"/>
    </row>
    <row r="62" spans="1:17" ht="15" customHeight="1" x14ac:dyDescent="0.25">
      <c r="A62" s="10" t="s">
        <v>227</v>
      </c>
      <c r="B62" s="10" t="s">
        <v>207</v>
      </c>
      <c r="C62" s="10" t="s">
        <v>15</v>
      </c>
      <c r="D62" s="10" t="s">
        <v>143</v>
      </c>
      <c r="E62" s="10" t="s">
        <v>278</v>
      </c>
      <c r="F62" s="10" t="s">
        <v>279</v>
      </c>
      <c r="G62" s="7">
        <v>2906912.9010000001</v>
      </c>
      <c r="H62" s="9">
        <v>1.9790075499481231E-3</v>
      </c>
      <c r="I62" s="9" t="s">
        <v>281</v>
      </c>
      <c r="J62" s="9">
        <v>0.06</v>
      </c>
      <c r="K62" s="14">
        <v>49334</v>
      </c>
      <c r="L62" s="13">
        <v>4.7</v>
      </c>
      <c r="M62" s="13" t="s">
        <v>127</v>
      </c>
      <c r="N62" s="12">
        <v>0.68405139833711259</v>
      </c>
      <c r="O62" s="23">
        <v>0.1854579174166803</v>
      </c>
      <c r="Q62" s="18"/>
    </row>
    <row r="63" spans="1:17" ht="15" customHeight="1" x14ac:dyDescent="0.25">
      <c r="A63" s="10" t="s">
        <v>227</v>
      </c>
      <c r="B63" s="10" t="s">
        <v>208</v>
      </c>
      <c r="C63" s="10" t="s">
        <v>14</v>
      </c>
      <c r="D63" s="10" t="s">
        <v>143</v>
      </c>
      <c r="E63" s="10" t="s">
        <v>278</v>
      </c>
      <c r="F63" s="10" t="s">
        <v>279</v>
      </c>
      <c r="G63" s="7">
        <v>2906912.9010000001</v>
      </c>
      <c r="H63" s="9">
        <v>1.9790075499481231E-3</v>
      </c>
      <c r="I63" s="9" t="s">
        <v>281</v>
      </c>
      <c r="J63" s="9">
        <v>0.06</v>
      </c>
      <c r="K63" s="14">
        <v>49334</v>
      </c>
      <c r="L63" s="13">
        <v>4.7</v>
      </c>
      <c r="M63" s="13" t="s">
        <v>127</v>
      </c>
      <c r="N63" s="12">
        <v>0.68405139833711259</v>
      </c>
      <c r="O63" s="23">
        <v>0.14585764294049008</v>
      </c>
      <c r="P63" s="19"/>
      <c r="Q63" s="18"/>
    </row>
    <row r="64" spans="1:17" ht="15" customHeight="1" x14ac:dyDescent="0.25">
      <c r="A64" s="10" t="s">
        <v>227</v>
      </c>
      <c r="B64" s="10" t="s">
        <v>209</v>
      </c>
      <c r="C64" s="10" t="s">
        <v>266</v>
      </c>
      <c r="D64" s="10" t="s">
        <v>138</v>
      </c>
      <c r="E64" s="10" t="s">
        <v>278</v>
      </c>
      <c r="F64" s="10" t="s">
        <v>279</v>
      </c>
      <c r="G64" s="7">
        <v>2546972.6866599997</v>
      </c>
      <c r="H64" s="9">
        <v>1.7339625740688109E-3</v>
      </c>
      <c r="I64" s="9" t="s">
        <v>281</v>
      </c>
      <c r="J64" s="9">
        <v>0.06</v>
      </c>
      <c r="K64" s="14" t="s">
        <v>437</v>
      </c>
      <c r="L64" s="13">
        <v>4.7484221571768943</v>
      </c>
      <c r="M64" s="13" t="s">
        <v>127</v>
      </c>
      <c r="N64" s="12">
        <v>0.49288811135620297</v>
      </c>
      <c r="O64" s="23">
        <v>0.14585764294049008</v>
      </c>
      <c r="P64" s="19"/>
      <c r="Q64" s="18"/>
    </row>
    <row r="65" spans="1:17" ht="15" customHeight="1" x14ac:dyDescent="0.25">
      <c r="A65" s="10" t="s">
        <v>227</v>
      </c>
      <c r="B65" s="10" t="s">
        <v>210</v>
      </c>
      <c r="C65" s="10" t="s">
        <v>22</v>
      </c>
      <c r="D65" s="10" t="s">
        <v>21</v>
      </c>
      <c r="E65" s="10" t="s">
        <v>278</v>
      </c>
      <c r="F65" s="10" t="s">
        <v>279</v>
      </c>
      <c r="G65" s="7">
        <v>2319845.352</v>
      </c>
      <c r="H65" s="9">
        <v>1.5793357498742825E-3</v>
      </c>
      <c r="I65" s="9" t="s">
        <v>281</v>
      </c>
      <c r="J65" s="9">
        <v>5.0599999999999999E-2</v>
      </c>
      <c r="K65" s="14" t="s">
        <v>438</v>
      </c>
      <c r="L65" s="13">
        <v>4.8</v>
      </c>
      <c r="M65" s="13" t="s">
        <v>127</v>
      </c>
      <c r="N65" s="12">
        <v>0.29234427009034708</v>
      </c>
      <c r="O65" s="23">
        <v>4.1058444043518667E-2</v>
      </c>
      <c r="Q65" s="18"/>
    </row>
    <row r="66" spans="1:17" ht="15" customHeight="1" x14ac:dyDescent="0.25">
      <c r="A66" s="10" t="s">
        <v>227</v>
      </c>
      <c r="B66" s="10" t="s">
        <v>211</v>
      </c>
      <c r="C66" s="10" t="s">
        <v>267</v>
      </c>
      <c r="D66" s="10" t="s">
        <v>5</v>
      </c>
      <c r="E66" s="10" t="s">
        <v>278</v>
      </c>
      <c r="F66" s="10" t="s">
        <v>279</v>
      </c>
      <c r="G66" s="7">
        <v>2309721.21</v>
      </c>
      <c r="H66" s="9">
        <v>1.5724432993134644E-3</v>
      </c>
      <c r="I66" s="9" t="s">
        <v>280</v>
      </c>
      <c r="J66" s="9">
        <v>1.7000000000000001E-2</v>
      </c>
      <c r="K66" s="14" t="s">
        <v>439</v>
      </c>
      <c r="L66" s="13">
        <v>2.1</v>
      </c>
      <c r="M66" s="13" t="s">
        <v>127</v>
      </c>
      <c r="N66" s="12">
        <v>1.4777597162701346</v>
      </c>
      <c r="O66" s="23">
        <v>0.16071428571428573</v>
      </c>
      <c r="Q66" s="18"/>
    </row>
    <row r="67" spans="1:17" ht="15" customHeight="1" x14ac:dyDescent="0.25">
      <c r="A67" s="10" t="s">
        <v>227</v>
      </c>
      <c r="B67" s="10" t="s">
        <v>212</v>
      </c>
      <c r="C67" s="10" t="s">
        <v>268</v>
      </c>
      <c r="D67" s="10" t="s">
        <v>5</v>
      </c>
      <c r="E67" s="10" t="s">
        <v>278</v>
      </c>
      <c r="F67" s="10" t="s">
        <v>279</v>
      </c>
      <c r="G67" s="7">
        <v>2304496.7374999998</v>
      </c>
      <c r="H67" s="9">
        <v>1.5688865121395385E-3</v>
      </c>
      <c r="I67" s="9" t="s">
        <v>280</v>
      </c>
      <c r="J67" s="9">
        <v>4.7500000000000001E-2</v>
      </c>
      <c r="K67" s="14" t="s">
        <v>440</v>
      </c>
      <c r="L67" s="13">
        <v>1</v>
      </c>
      <c r="M67" s="13" t="s">
        <v>127</v>
      </c>
      <c r="N67" s="12">
        <v>0.88380124064718291</v>
      </c>
      <c r="O67" s="23">
        <v>0.15735454545454544</v>
      </c>
      <c r="Q67" s="18"/>
    </row>
    <row r="68" spans="1:17" ht="15" customHeight="1" x14ac:dyDescent="0.25">
      <c r="A68" s="10" t="s">
        <v>227</v>
      </c>
      <c r="B68" s="10" t="s">
        <v>221</v>
      </c>
      <c r="C68" s="10" t="s">
        <v>275</v>
      </c>
      <c r="D68" s="10" t="s">
        <v>5</v>
      </c>
      <c r="E68" s="10" t="s">
        <v>278</v>
      </c>
      <c r="F68" s="10" t="s">
        <v>279</v>
      </c>
      <c r="G68" s="7">
        <v>2203776.1783499997</v>
      </c>
      <c r="H68" s="9">
        <v>1.500316605237864E-3</v>
      </c>
      <c r="I68" s="9" t="s">
        <v>281</v>
      </c>
      <c r="J68" s="9">
        <v>0.12</v>
      </c>
      <c r="K68" s="14">
        <v>46449</v>
      </c>
      <c r="L68" s="13">
        <v>2.097832074701198</v>
      </c>
      <c r="M68" s="13" t="s">
        <v>127</v>
      </c>
      <c r="N68" s="12">
        <v>0.52083333333333337</v>
      </c>
      <c r="O68" s="23">
        <v>1</v>
      </c>
      <c r="Q68" s="18"/>
    </row>
    <row r="69" spans="1:17" ht="15" customHeight="1" x14ac:dyDescent="0.25">
      <c r="A69" s="10" t="s">
        <v>227</v>
      </c>
      <c r="B69" s="10" t="s">
        <v>213</v>
      </c>
      <c r="C69" s="10" t="s">
        <v>269</v>
      </c>
      <c r="D69" s="10" t="s">
        <v>138</v>
      </c>
      <c r="E69" s="10" t="s">
        <v>278</v>
      </c>
      <c r="F69" s="10" t="s">
        <v>279</v>
      </c>
      <c r="G69" s="7">
        <v>2186818.6979999999</v>
      </c>
      <c r="H69" s="9">
        <v>1.4887720620115424E-3</v>
      </c>
      <c r="I69" s="9" t="s">
        <v>281</v>
      </c>
      <c r="J69" s="9">
        <v>7.4999999999999997E-2</v>
      </c>
      <c r="K69" s="14" t="s">
        <v>441</v>
      </c>
      <c r="L69" s="13">
        <v>2.8080282360866806</v>
      </c>
      <c r="M69" s="13" t="s">
        <v>127</v>
      </c>
      <c r="N69" s="12" t="s">
        <v>283</v>
      </c>
      <c r="O69" s="23">
        <v>5.0999999999999997E-2</v>
      </c>
      <c r="Q69" s="18"/>
    </row>
    <row r="70" spans="1:17" ht="15" customHeight="1" x14ac:dyDescent="0.25">
      <c r="A70" s="10" t="s">
        <v>227</v>
      </c>
      <c r="B70" s="10" t="s">
        <v>215</v>
      </c>
      <c r="C70" s="10" t="s">
        <v>126</v>
      </c>
      <c r="D70" s="10" t="s">
        <v>5</v>
      </c>
      <c r="E70" s="10" t="s">
        <v>278</v>
      </c>
      <c r="F70" s="10" t="s">
        <v>279</v>
      </c>
      <c r="G70" s="7">
        <v>2137634.8037879998</v>
      </c>
      <c r="H70" s="9">
        <v>1.4552879841267477E-3</v>
      </c>
      <c r="I70" s="9" t="s">
        <v>281</v>
      </c>
      <c r="J70" s="9">
        <v>0.09</v>
      </c>
      <c r="K70" s="14">
        <v>45874</v>
      </c>
      <c r="L70" s="13">
        <v>0.80548886492531602</v>
      </c>
      <c r="M70" s="13" t="s">
        <v>127</v>
      </c>
      <c r="N70" s="12">
        <v>0.70754032483116591</v>
      </c>
      <c r="O70" s="23">
        <v>1</v>
      </c>
      <c r="Q70" s="18"/>
    </row>
    <row r="71" spans="1:17" ht="15" customHeight="1" x14ac:dyDescent="0.25">
      <c r="A71" s="10" t="s">
        <v>227</v>
      </c>
      <c r="B71" s="10" t="s">
        <v>216</v>
      </c>
      <c r="C71" s="10" t="s">
        <v>270</v>
      </c>
      <c r="D71" s="10" t="s">
        <v>143</v>
      </c>
      <c r="E71" s="10" t="s">
        <v>278</v>
      </c>
      <c r="F71" s="10" t="s">
        <v>279</v>
      </c>
      <c r="G71" s="7">
        <v>2049938.4019999998</v>
      </c>
      <c r="H71" s="9">
        <v>1.3955848395357856E-3</v>
      </c>
      <c r="I71" s="9" t="s">
        <v>281</v>
      </c>
      <c r="J71" s="9">
        <v>0.05</v>
      </c>
      <c r="K71" s="14" t="s">
        <v>442</v>
      </c>
      <c r="L71" s="13">
        <v>5.1155305308298313</v>
      </c>
      <c r="M71" s="13" t="s">
        <v>127</v>
      </c>
      <c r="N71" s="12">
        <v>0.71882352941176475</v>
      </c>
      <c r="O71" s="23">
        <v>1</v>
      </c>
      <c r="Q71" s="18"/>
    </row>
    <row r="72" spans="1:17" ht="15" customHeight="1" x14ac:dyDescent="0.25">
      <c r="A72" s="10" t="s">
        <v>227</v>
      </c>
      <c r="B72" s="10" t="s">
        <v>218</v>
      </c>
      <c r="C72" s="10" t="s">
        <v>272</v>
      </c>
      <c r="D72" s="10" t="s">
        <v>5</v>
      </c>
      <c r="E72" s="10" t="s">
        <v>278</v>
      </c>
      <c r="F72" s="10" t="s">
        <v>279</v>
      </c>
      <c r="G72" s="7">
        <v>1923530.20254</v>
      </c>
      <c r="H72" s="9">
        <v>1.3095269528269578E-3</v>
      </c>
      <c r="I72" s="9" t="s">
        <v>280</v>
      </c>
      <c r="J72" s="9">
        <v>0.06</v>
      </c>
      <c r="K72" s="14">
        <v>46178</v>
      </c>
      <c r="L72" s="13">
        <v>1.7006710696807619</v>
      </c>
      <c r="M72" s="13" t="s">
        <v>127</v>
      </c>
      <c r="N72" s="12">
        <v>0.58958703269364077</v>
      </c>
      <c r="O72" s="23">
        <v>9.2756595506665429E-2</v>
      </c>
      <c r="Q72" s="18"/>
    </row>
    <row r="73" spans="1:17" ht="15" customHeight="1" x14ac:dyDescent="0.25">
      <c r="A73" s="10" t="s">
        <v>227</v>
      </c>
      <c r="B73" s="10" t="s">
        <v>217</v>
      </c>
      <c r="C73" s="10" t="s">
        <v>271</v>
      </c>
      <c r="D73" s="10" t="s">
        <v>137</v>
      </c>
      <c r="E73" s="10" t="s">
        <v>278</v>
      </c>
      <c r="F73" s="10" t="s">
        <v>279</v>
      </c>
      <c r="G73" s="7">
        <v>1792710.38897104</v>
      </c>
      <c r="H73" s="9">
        <v>1.2204656676929188E-3</v>
      </c>
      <c r="I73" s="9" t="s">
        <v>281</v>
      </c>
      <c r="J73" s="9">
        <v>7.9479999999999995E-2</v>
      </c>
      <c r="K73" s="14">
        <v>51567</v>
      </c>
      <c r="L73" s="13">
        <v>6.8964346302564161</v>
      </c>
      <c r="M73" s="13" t="s">
        <v>127</v>
      </c>
      <c r="N73" s="12" t="s">
        <v>283</v>
      </c>
      <c r="O73" s="23">
        <v>1</v>
      </c>
      <c r="Q73" s="18"/>
    </row>
    <row r="74" spans="1:17" ht="15" customHeight="1" x14ac:dyDescent="0.25">
      <c r="A74" s="10" t="s">
        <v>227</v>
      </c>
      <c r="B74" s="10" t="s">
        <v>219</v>
      </c>
      <c r="C74" s="10" t="s">
        <v>273</v>
      </c>
      <c r="D74" s="10" t="s">
        <v>5</v>
      </c>
      <c r="E74" s="10" t="s">
        <v>278</v>
      </c>
      <c r="F74" s="10" t="s">
        <v>279</v>
      </c>
      <c r="G74" s="7">
        <v>1738292.66784</v>
      </c>
      <c r="H74" s="9">
        <v>1.1834184342060633E-3</v>
      </c>
      <c r="I74" s="9" t="s">
        <v>280</v>
      </c>
      <c r="J74" s="9">
        <v>0.05</v>
      </c>
      <c r="K74" s="14">
        <v>46512</v>
      </c>
      <c r="L74" s="13">
        <v>2.3458568343920025</v>
      </c>
      <c r="M74" s="13" t="s">
        <v>127</v>
      </c>
      <c r="N74" s="12">
        <v>0.48878032425701068</v>
      </c>
      <c r="O74" s="23">
        <v>1</v>
      </c>
      <c r="Q74" s="18"/>
    </row>
    <row r="75" spans="1:17" ht="15" customHeight="1" x14ac:dyDescent="0.25">
      <c r="A75" s="10" t="s">
        <v>227</v>
      </c>
      <c r="B75" s="10" t="s">
        <v>425</v>
      </c>
      <c r="C75" s="10" t="s">
        <v>426</v>
      </c>
      <c r="D75" s="10" t="s">
        <v>146</v>
      </c>
      <c r="E75" s="10" t="s">
        <v>278</v>
      </c>
      <c r="F75" s="10" t="s">
        <v>279</v>
      </c>
      <c r="G75" s="7">
        <v>1505118.9435000001</v>
      </c>
      <c r="H75" s="9">
        <v>1.0246752669238102E-3</v>
      </c>
      <c r="I75" s="9" t="s">
        <v>281</v>
      </c>
      <c r="J75" s="9">
        <v>0.09</v>
      </c>
      <c r="K75" s="14">
        <v>48956</v>
      </c>
      <c r="L75" s="13">
        <v>4.5696718201420525</v>
      </c>
      <c r="M75" s="13" t="s">
        <v>127</v>
      </c>
      <c r="N75" s="12">
        <v>0.36378187638691839</v>
      </c>
      <c r="O75" s="23">
        <v>1</v>
      </c>
      <c r="Q75" s="18"/>
    </row>
    <row r="76" spans="1:17" ht="15" customHeight="1" x14ac:dyDescent="0.25">
      <c r="A76" s="10" t="s">
        <v>227</v>
      </c>
      <c r="B76" s="10" t="s">
        <v>214</v>
      </c>
      <c r="C76" s="10" t="s">
        <v>9</v>
      </c>
      <c r="D76" s="10" t="s">
        <v>5</v>
      </c>
      <c r="E76" s="10" t="s">
        <v>278</v>
      </c>
      <c r="F76" s="10" t="s">
        <v>279</v>
      </c>
      <c r="G76" s="7">
        <v>1401422.2179999999</v>
      </c>
      <c r="H76" s="9">
        <v>9.5407920517087566E-4</v>
      </c>
      <c r="I76" s="9" t="s">
        <v>281</v>
      </c>
      <c r="J76" s="9">
        <v>8.5000000000000006E-2</v>
      </c>
      <c r="K76" s="14" t="s">
        <v>440</v>
      </c>
      <c r="L76" s="13">
        <v>1</v>
      </c>
      <c r="M76" s="13" t="s">
        <v>127</v>
      </c>
      <c r="N76" s="12">
        <v>0.41322314049586778</v>
      </c>
      <c r="O76" s="23">
        <v>1</v>
      </c>
      <c r="Q76" s="18"/>
    </row>
    <row r="77" spans="1:17" ht="15" customHeight="1" x14ac:dyDescent="0.25">
      <c r="A77" s="10" t="s">
        <v>227</v>
      </c>
      <c r="B77" s="10" t="s">
        <v>222</v>
      </c>
      <c r="C77" s="10" t="s">
        <v>276</v>
      </c>
      <c r="D77" s="10" t="s">
        <v>5</v>
      </c>
      <c r="E77" s="10" t="s">
        <v>278</v>
      </c>
      <c r="F77" s="10" t="s">
        <v>279</v>
      </c>
      <c r="G77" s="7">
        <v>1313704.3487549999</v>
      </c>
      <c r="H77" s="9">
        <v>8.9436144567367861E-4</v>
      </c>
      <c r="I77" s="9" t="s">
        <v>280</v>
      </c>
      <c r="J77" s="9">
        <v>0.06</v>
      </c>
      <c r="K77" s="14">
        <v>47275</v>
      </c>
      <c r="L77" s="13">
        <v>2.1293259291215687</v>
      </c>
      <c r="M77" s="13" t="s">
        <v>127</v>
      </c>
      <c r="N77" s="12">
        <v>0.61032096343523512</v>
      </c>
      <c r="O77" s="23">
        <v>1</v>
      </c>
      <c r="Q77" s="18"/>
    </row>
    <row r="78" spans="1:17" ht="15" customHeight="1" x14ac:dyDescent="0.25">
      <c r="A78" s="10" t="s">
        <v>227</v>
      </c>
      <c r="B78" s="10" t="s">
        <v>223</v>
      </c>
      <c r="C78" s="10" t="s">
        <v>135</v>
      </c>
      <c r="D78" s="10" t="s">
        <v>5</v>
      </c>
      <c r="E78" s="10" t="s">
        <v>278</v>
      </c>
      <c r="F78" s="10" t="s">
        <v>279</v>
      </c>
      <c r="G78" s="7">
        <v>1284470.181478</v>
      </c>
      <c r="H78" s="9">
        <v>8.7445901318671741E-4</v>
      </c>
      <c r="I78" s="9" t="s">
        <v>281</v>
      </c>
      <c r="J78" s="9">
        <v>8.5000000000000006E-2</v>
      </c>
      <c r="K78" s="14">
        <v>52072</v>
      </c>
      <c r="L78" s="13">
        <v>6.8327238260910068</v>
      </c>
      <c r="M78" s="13" t="s">
        <v>127</v>
      </c>
      <c r="N78" s="12">
        <v>0.56570685070996207</v>
      </c>
      <c r="O78" s="23">
        <v>1</v>
      </c>
      <c r="Q78" s="18"/>
    </row>
    <row r="79" spans="1:17" ht="15" customHeight="1" x14ac:dyDescent="0.25">
      <c r="A79" s="10" t="s">
        <v>227</v>
      </c>
      <c r="B79" s="10" t="s">
        <v>224</v>
      </c>
      <c r="C79" s="10" t="s">
        <v>20</v>
      </c>
      <c r="D79" s="10" t="s">
        <v>5</v>
      </c>
      <c r="E79" s="10" t="s">
        <v>278</v>
      </c>
      <c r="F79" s="10" t="s">
        <v>279</v>
      </c>
      <c r="G79" s="7">
        <v>1160739.923098</v>
      </c>
      <c r="H79" s="9">
        <v>7.9022425148924194E-4</v>
      </c>
      <c r="I79" s="9" t="s">
        <v>281</v>
      </c>
      <c r="J79" s="9">
        <v>8.5000000000000006E-2</v>
      </c>
      <c r="K79" s="14">
        <v>45897</v>
      </c>
      <c r="L79" s="13">
        <v>0.9</v>
      </c>
      <c r="M79" s="13" t="s">
        <v>127</v>
      </c>
      <c r="N79" s="12">
        <v>0.46728971962616822</v>
      </c>
      <c r="O79" s="23">
        <v>1</v>
      </c>
      <c r="Q79" s="18"/>
    </row>
    <row r="80" spans="1:17" ht="15" customHeight="1" x14ac:dyDescent="0.25">
      <c r="A80" s="10" t="s">
        <v>227</v>
      </c>
      <c r="B80" s="10" t="s">
        <v>225</v>
      </c>
      <c r="C80" s="10" t="s">
        <v>19</v>
      </c>
      <c r="D80" s="10" t="s">
        <v>5</v>
      </c>
      <c r="E80" s="10" t="s">
        <v>278</v>
      </c>
      <c r="F80" s="10" t="s">
        <v>279</v>
      </c>
      <c r="G80" s="7">
        <v>1160739.923098</v>
      </c>
      <c r="H80" s="9">
        <v>7.9022425148924194E-4</v>
      </c>
      <c r="I80" s="9" t="s">
        <v>281</v>
      </c>
      <c r="J80" s="9">
        <v>8.5000000000000006E-2</v>
      </c>
      <c r="K80" s="14">
        <v>45897</v>
      </c>
      <c r="L80" s="13">
        <v>0.9</v>
      </c>
      <c r="M80" s="13" t="s">
        <v>127</v>
      </c>
      <c r="N80" s="12">
        <v>0.46728971962616822</v>
      </c>
      <c r="O80" s="23">
        <v>1</v>
      </c>
      <c r="Q80" s="18"/>
    </row>
    <row r="81" spans="1:17" ht="15" customHeight="1" x14ac:dyDescent="0.25">
      <c r="A81" s="10" t="s">
        <v>227</v>
      </c>
      <c r="B81" s="10" t="s">
        <v>220</v>
      </c>
      <c r="C81" s="10" t="s">
        <v>274</v>
      </c>
      <c r="D81" s="10" t="s">
        <v>5</v>
      </c>
      <c r="E81" s="10" t="s">
        <v>278</v>
      </c>
      <c r="F81" s="10" t="s">
        <v>279</v>
      </c>
      <c r="G81" s="7">
        <v>931503.97158000001</v>
      </c>
      <c r="H81" s="9">
        <v>6.3416189454087871E-4</v>
      </c>
      <c r="I81" s="9" t="s">
        <v>280</v>
      </c>
      <c r="J81" s="9">
        <v>0.03</v>
      </c>
      <c r="K81" s="14">
        <v>45988</v>
      </c>
      <c r="L81" s="13">
        <v>1.0718884585451922</v>
      </c>
      <c r="M81" s="13" t="s">
        <v>127</v>
      </c>
      <c r="N81" s="12">
        <v>0.55068687825675033</v>
      </c>
      <c r="O81" s="23">
        <v>1</v>
      </c>
      <c r="Q81" s="18"/>
    </row>
    <row r="82" spans="1:17" ht="15" customHeight="1" x14ac:dyDescent="0.25">
      <c r="A82" s="10" t="s">
        <v>227</v>
      </c>
      <c r="B82" s="10" t="s">
        <v>226</v>
      </c>
      <c r="C82" s="10" t="s">
        <v>277</v>
      </c>
      <c r="D82" s="10" t="s">
        <v>28</v>
      </c>
      <c r="E82" s="10" t="s">
        <v>278</v>
      </c>
      <c r="F82" s="10" t="s">
        <v>279</v>
      </c>
      <c r="G82" s="7">
        <v>58309.606494</v>
      </c>
      <c r="H82" s="9">
        <v>3.969680393465979E-5</v>
      </c>
      <c r="I82" s="9" t="s">
        <v>280</v>
      </c>
      <c r="J82" s="9">
        <v>1.7000000000000001E-2</v>
      </c>
      <c r="K82" s="14" t="s">
        <v>443</v>
      </c>
      <c r="L82" s="13">
        <v>2.3259964864819875</v>
      </c>
      <c r="M82" s="13" t="s">
        <v>127</v>
      </c>
      <c r="N82" s="12">
        <v>0.38759689922480617</v>
      </c>
      <c r="O82" s="23">
        <v>5.8E-4</v>
      </c>
      <c r="Q82" s="18"/>
    </row>
    <row r="83" spans="1:17" ht="21" customHeight="1" x14ac:dyDescent="0.25">
      <c r="A83" s="5"/>
      <c r="B83" s="5" t="s">
        <v>4</v>
      </c>
      <c r="C83" s="11"/>
      <c r="D83" s="11"/>
      <c r="E83" s="11"/>
      <c r="F83" s="11"/>
      <c r="G83" s="28">
        <f>SUM(G6:G82)</f>
        <v>782146732.25846934</v>
      </c>
      <c r="H83" s="34">
        <f>SUM(H6:H82)</f>
        <v>0.53248044954297857</v>
      </c>
      <c r="I83" s="11"/>
      <c r="J83" s="9"/>
      <c r="K83" s="5" t="s">
        <v>282</v>
      </c>
      <c r="L83" s="32">
        <v>2.6943649535748606</v>
      </c>
      <c r="M83" s="4"/>
      <c r="N83" s="3"/>
    </row>
    <row r="84" spans="1:17" ht="24.6" customHeight="1" x14ac:dyDescent="0.25">
      <c r="A84" s="10" t="s">
        <v>394</v>
      </c>
      <c r="B84" s="10" t="s">
        <v>395</v>
      </c>
      <c r="C84" s="10" t="s">
        <v>396</v>
      </c>
      <c r="D84" s="10" t="s">
        <v>5</v>
      </c>
      <c r="E84" s="10" t="s">
        <v>389</v>
      </c>
      <c r="F84" s="10" t="s">
        <v>391</v>
      </c>
      <c r="G84" s="7">
        <v>11109135.9</v>
      </c>
      <c r="H84" s="9">
        <v>7.5102045272991786E-3</v>
      </c>
      <c r="I84" s="37" t="s">
        <v>402</v>
      </c>
      <c r="J84" s="37"/>
      <c r="K84" s="14"/>
      <c r="L84" s="13"/>
      <c r="M84" s="13"/>
      <c r="N84" s="12"/>
      <c r="O84" s="23"/>
      <c r="Q84" s="18"/>
    </row>
    <row r="85" spans="1:17" ht="15" customHeight="1" x14ac:dyDescent="0.25">
      <c r="A85" s="10" t="s">
        <v>394</v>
      </c>
      <c r="B85" s="10" t="s">
        <v>397</v>
      </c>
      <c r="C85" s="10" t="s">
        <v>398</v>
      </c>
      <c r="D85" s="10" t="s">
        <v>401</v>
      </c>
      <c r="E85" s="10" t="s">
        <v>278</v>
      </c>
      <c r="F85" s="10" t="s">
        <v>279</v>
      </c>
      <c r="G85" s="7">
        <v>4398427.49</v>
      </c>
      <c r="H85" s="9">
        <v>3.020435454477268E-3</v>
      </c>
      <c r="I85" s="9" t="s">
        <v>281</v>
      </c>
      <c r="J85" s="9">
        <v>8.5000000000000006E-2</v>
      </c>
      <c r="K85" s="14"/>
      <c r="L85" s="13"/>
      <c r="M85" s="13"/>
      <c r="N85" s="12"/>
      <c r="O85" s="23"/>
      <c r="Q85" s="18"/>
    </row>
    <row r="86" spans="1:17" ht="15" customHeight="1" x14ac:dyDescent="0.25">
      <c r="A86" s="10" t="s">
        <v>394</v>
      </c>
      <c r="B86" s="10" t="s">
        <v>399</v>
      </c>
      <c r="C86" s="10" t="s">
        <v>400</v>
      </c>
      <c r="D86" s="10" t="s">
        <v>5</v>
      </c>
      <c r="E86" s="10" t="s">
        <v>278</v>
      </c>
      <c r="F86" s="10" t="s">
        <v>279</v>
      </c>
      <c r="G86" s="7">
        <v>621584.02</v>
      </c>
      <c r="H86" s="9">
        <v>6.2493069002830207E-4</v>
      </c>
      <c r="I86" s="9" t="s">
        <v>281</v>
      </c>
      <c r="J86" s="9">
        <v>7.0000000000000007E-2</v>
      </c>
      <c r="K86" s="14"/>
      <c r="L86" s="13"/>
      <c r="M86" s="13"/>
      <c r="N86" s="12"/>
      <c r="O86" s="23"/>
      <c r="Q86" s="18"/>
    </row>
    <row r="87" spans="1:17" ht="21" customHeight="1" x14ac:dyDescent="0.25">
      <c r="A87" s="5"/>
      <c r="B87" s="5" t="s">
        <v>403</v>
      </c>
      <c r="C87" s="11"/>
      <c r="D87" s="11"/>
      <c r="E87" s="11"/>
      <c r="F87" s="11"/>
      <c r="G87" s="28">
        <f>SUM(G84:G86)</f>
        <v>16129147.41</v>
      </c>
      <c r="H87" s="29">
        <f>G87/$G$158</f>
        <v>1.0980619504504451E-2</v>
      </c>
      <c r="I87" s="11"/>
      <c r="J87" s="9"/>
      <c r="K87" s="5"/>
      <c r="L87" s="32"/>
      <c r="M87" s="4"/>
      <c r="N87" s="3"/>
    </row>
    <row r="88" spans="1:17" ht="15" customHeight="1" x14ac:dyDescent="0.25">
      <c r="A88" s="10" t="s">
        <v>284</v>
      </c>
      <c r="B88" s="10" t="s">
        <v>286</v>
      </c>
      <c r="C88" s="10" t="s">
        <v>287</v>
      </c>
      <c r="D88" s="10" t="s">
        <v>28</v>
      </c>
      <c r="E88" s="10" t="s">
        <v>389</v>
      </c>
      <c r="F88" s="10" t="s">
        <v>390</v>
      </c>
      <c r="G88" s="7">
        <v>54961000</v>
      </c>
      <c r="H88" s="9">
        <v>3.7417094236047353E-2</v>
      </c>
      <c r="I88" s="9"/>
      <c r="J88" s="9"/>
      <c r="K88" s="14"/>
      <c r="L88" s="13"/>
      <c r="M88" s="13"/>
      <c r="N88" s="12"/>
      <c r="O88" s="23"/>
      <c r="Q88" s="18"/>
    </row>
    <row r="89" spans="1:17" ht="15" customHeight="1" x14ac:dyDescent="0.25">
      <c r="A89" s="10" t="s">
        <v>284</v>
      </c>
      <c r="B89" s="10" t="s">
        <v>288</v>
      </c>
      <c r="C89" s="10" t="s">
        <v>289</v>
      </c>
      <c r="D89" s="10" t="s">
        <v>290</v>
      </c>
      <c r="E89" s="10" t="s">
        <v>389</v>
      </c>
      <c r="F89" s="10" t="s">
        <v>391</v>
      </c>
      <c r="G89" s="7">
        <v>43095581.899999999</v>
      </c>
      <c r="H89" s="9">
        <v>2.9339194139655331E-2</v>
      </c>
      <c r="I89" s="9"/>
      <c r="J89" s="9"/>
      <c r="K89" s="14"/>
      <c r="L89" s="13"/>
      <c r="M89" s="13"/>
      <c r="N89" s="12"/>
      <c r="O89" s="23"/>
      <c r="Q89" s="18"/>
    </row>
    <row r="90" spans="1:17" ht="15" customHeight="1" x14ac:dyDescent="0.25">
      <c r="A90" s="10" t="s">
        <v>284</v>
      </c>
      <c r="B90" s="10" t="s">
        <v>291</v>
      </c>
      <c r="C90" s="10" t="s">
        <v>292</v>
      </c>
      <c r="D90" s="10" t="s">
        <v>5</v>
      </c>
      <c r="E90" s="10" t="s">
        <v>389</v>
      </c>
      <c r="F90" s="10" t="s">
        <v>390</v>
      </c>
      <c r="G90" s="7">
        <v>41312515.159999996</v>
      </c>
      <c r="H90" s="9">
        <v>2.8125293805968867E-2</v>
      </c>
      <c r="I90" s="9"/>
      <c r="J90" s="9"/>
      <c r="K90" s="14"/>
      <c r="L90" s="13"/>
      <c r="M90" s="13"/>
      <c r="N90" s="12"/>
      <c r="O90" s="23"/>
      <c r="Q90" s="18"/>
    </row>
    <row r="91" spans="1:17" ht="15" customHeight="1" x14ac:dyDescent="0.25">
      <c r="A91" s="10" t="s">
        <v>284</v>
      </c>
      <c r="B91" s="10" t="s">
        <v>295</v>
      </c>
      <c r="C91" s="10" t="s">
        <v>296</v>
      </c>
      <c r="D91" s="10" t="s">
        <v>84</v>
      </c>
      <c r="E91" s="10" t="s">
        <v>389</v>
      </c>
      <c r="F91" s="10" t="s">
        <v>390</v>
      </c>
      <c r="G91" s="7">
        <v>31657082.300000001</v>
      </c>
      <c r="H91" s="9">
        <v>2.1551937403930181E-2</v>
      </c>
      <c r="I91" s="9"/>
      <c r="J91" s="9"/>
      <c r="K91" s="14"/>
      <c r="L91" s="13"/>
      <c r="M91" s="13"/>
      <c r="N91" s="12"/>
      <c r="O91" s="23"/>
      <c r="Q91" s="18"/>
    </row>
    <row r="92" spans="1:17" ht="15" customHeight="1" x14ac:dyDescent="0.25">
      <c r="A92" s="10" t="s">
        <v>284</v>
      </c>
      <c r="B92" s="10" t="s">
        <v>293</v>
      </c>
      <c r="C92" s="10" t="s">
        <v>294</v>
      </c>
      <c r="D92" s="10" t="s">
        <v>28</v>
      </c>
      <c r="E92" s="10" t="s">
        <v>389</v>
      </c>
      <c r="F92" s="10" t="s">
        <v>390</v>
      </c>
      <c r="G92" s="7">
        <v>31407630</v>
      </c>
      <c r="H92" s="9">
        <v>2.1382111887354813E-2</v>
      </c>
      <c r="I92" s="9"/>
      <c r="J92" s="9"/>
      <c r="K92" s="14"/>
      <c r="L92" s="13"/>
      <c r="M92" s="13"/>
      <c r="N92" s="12"/>
      <c r="O92" s="23"/>
      <c r="Q92" s="18"/>
    </row>
    <row r="93" spans="1:17" ht="15" customHeight="1" x14ac:dyDescent="0.25">
      <c r="A93" s="10" t="s">
        <v>284</v>
      </c>
      <c r="B93" s="10" t="s">
        <v>297</v>
      </c>
      <c r="C93" s="10" t="s">
        <v>298</v>
      </c>
      <c r="D93" s="10" t="s">
        <v>28</v>
      </c>
      <c r="E93" s="10" t="s">
        <v>389</v>
      </c>
      <c r="F93" s="10" t="s">
        <v>390</v>
      </c>
      <c r="G93" s="7">
        <v>30306163.579999998</v>
      </c>
      <c r="H93" s="9">
        <v>2.0632240654389952E-2</v>
      </c>
      <c r="I93" s="9"/>
      <c r="J93" s="9"/>
      <c r="K93" s="14"/>
      <c r="L93" s="13"/>
      <c r="M93" s="13"/>
      <c r="N93" s="12"/>
      <c r="O93" s="23"/>
      <c r="Q93" s="18"/>
    </row>
    <row r="94" spans="1:17" ht="15" customHeight="1" x14ac:dyDescent="0.25">
      <c r="A94" s="10" t="s">
        <v>284</v>
      </c>
      <c r="B94" s="10" t="s">
        <v>299</v>
      </c>
      <c r="C94" s="10" t="s">
        <v>300</v>
      </c>
      <c r="D94" s="10" t="s">
        <v>28</v>
      </c>
      <c r="E94" s="10" t="s">
        <v>278</v>
      </c>
      <c r="F94" s="10" t="s">
        <v>390</v>
      </c>
      <c r="G94" s="7">
        <v>22078567.620000001</v>
      </c>
      <c r="H94" s="9">
        <v>1.5030946402621564E-2</v>
      </c>
      <c r="I94" s="9"/>
      <c r="J94" s="9"/>
      <c r="K94" s="14"/>
      <c r="L94" s="13"/>
      <c r="M94" s="13"/>
      <c r="N94" s="12"/>
      <c r="O94" s="23"/>
      <c r="Q94" s="18"/>
    </row>
    <row r="95" spans="1:17" ht="15" customHeight="1" x14ac:dyDescent="0.25">
      <c r="A95" s="10" t="s">
        <v>284</v>
      </c>
      <c r="B95" s="10" t="s">
        <v>304</v>
      </c>
      <c r="C95" s="10" t="s">
        <v>305</v>
      </c>
      <c r="D95" s="10" t="s">
        <v>306</v>
      </c>
      <c r="E95" s="10" t="s">
        <v>389</v>
      </c>
      <c r="F95" s="10" t="s">
        <v>390</v>
      </c>
      <c r="G95" s="7">
        <v>20430301.899999999</v>
      </c>
      <c r="H95" s="9">
        <v>1.3908817733723863E-2</v>
      </c>
      <c r="I95" s="9"/>
      <c r="J95" s="9"/>
      <c r="K95" s="14"/>
      <c r="L95" s="13"/>
      <c r="M95" s="13"/>
      <c r="N95" s="12"/>
      <c r="O95" s="23"/>
      <c r="P95" s="19"/>
      <c r="Q95" s="18"/>
    </row>
    <row r="96" spans="1:17" ht="15" customHeight="1" x14ac:dyDescent="0.25">
      <c r="A96" s="10" t="s">
        <v>284</v>
      </c>
      <c r="B96" s="10" t="s">
        <v>301</v>
      </c>
      <c r="C96" s="10" t="s">
        <v>302</v>
      </c>
      <c r="D96" s="10" t="s">
        <v>303</v>
      </c>
      <c r="E96" s="10" t="s">
        <v>278</v>
      </c>
      <c r="F96" s="10" t="s">
        <v>390</v>
      </c>
      <c r="G96" s="7">
        <v>20050396.399999999</v>
      </c>
      <c r="H96" s="9">
        <v>1.365018052016711E-2</v>
      </c>
      <c r="I96" s="9"/>
      <c r="J96" s="9"/>
      <c r="K96" s="14"/>
      <c r="L96" s="13"/>
      <c r="M96" s="13"/>
      <c r="N96" s="12"/>
      <c r="O96" s="23"/>
      <c r="P96" s="19"/>
      <c r="Q96" s="18"/>
    </row>
    <row r="97" spans="1:17" ht="15" customHeight="1" x14ac:dyDescent="0.25">
      <c r="A97" s="10" t="s">
        <v>284</v>
      </c>
      <c r="B97" s="10" t="s">
        <v>307</v>
      </c>
      <c r="C97" s="10" t="s">
        <v>308</v>
      </c>
      <c r="D97" s="10" t="s">
        <v>28</v>
      </c>
      <c r="E97" s="10" t="s">
        <v>389</v>
      </c>
      <c r="F97" s="10" t="s">
        <v>390</v>
      </c>
      <c r="G97" s="7">
        <v>17814956.25</v>
      </c>
      <c r="H97" s="9">
        <v>1.2128307287300282E-2</v>
      </c>
      <c r="I97" s="9"/>
      <c r="J97" s="9"/>
      <c r="K97" s="14"/>
      <c r="L97" s="13"/>
      <c r="M97" s="13"/>
      <c r="N97" s="12"/>
      <c r="O97" s="23"/>
      <c r="Q97" s="18"/>
    </row>
    <row r="98" spans="1:17" ht="15" customHeight="1" x14ac:dyDescent="0.25">
      <c r="A98" s="10" t="s">
        <v>284</v>
      </c>
      <c r="B98" s="10" t="s">
        <v>311</v>
      </c>
      <c r="C98" s="10" t="s">
        <v>312</v>
      </c>
      <c r="D98" s="10" t="s">
        <v>303</v>
      </c>
      <c r="E98" s="10" t="s">
        <v>278</v>
      </c>
      <c r="F98" s="10" t="s">
        <v>390</v>
      </c>
      <c r="G98" s="7">
        <v>17415373.5</v>
      </c>
      <c r="H98" s="9">
        <v>1.1856273928885244E-2</v>
      </c>
      <c r="I98" s="9"/>
      <c r="J98" s="9"/>
      <c r="K98" s="14"/>
      <c r="L98" s="13"/>
      <c r="M98" s="13"/>
      <c r="N98" s="12"/>
      <c r="O98" s="23"/>
      <c r="Q98" s="18"/>
    </row>
    <row r="99" spans="1:17" ht="15" customHeight="1" x14ac:dyDescent="0.25">
      <c r="A99" s="10" t="s">
        <v>284</v>
      </c>
      <c r="B99" s="10" t="s">
        <v>309</v>
      </c>
      <c r="C99" s="10" t="s">
        <v>310</v>
      </c>
      <c r="D99" s="10" t="s">
        <v>290</v>
      </c>
      <c r="E99" s="10" t="s">
        <v>389</v>
      </c>
      <c r="F99" s="10" t="s">
        <v>391</v>
      </c>
      <c r="G99" s="7">
        <v>16559875.300000001</v>
      </c>
      <c r="H99" s="9">
        <v>1.1273856273308219E-2</v>
      </c>
      <c r="I99" s="9"/>
      <c r="J99" s="9"/>
      <c r="K99" s="14"/>
      <c r="L99" s="13"/>
      <c r="M99" s="13"/>
      <c r="N99" s="12"/>
      <c r="O99" s="23"/>
      <c r="Q99" s="18"/>
    </row>
    <row r="100" spans="1:17" ht="15" customHeight="1" x14ac:dyDescent="0.25">
      <c r="A100" s="10" t="s">
        <v>284</v>
      </c>
      <c r="B100" s="10" t="s">
        <v>313</v>
      </c>
      <c r="C100" s="10" t="s">
        <v>314</v>
      </c>
      <c r="D100" s="10" t="s">
        <v>315</v>
      </c>
      <c r="E100" s="10" t="s">
        <v>389</v>
      </c>
      <c r="F100" s="10" t="s">
        <v>390</v>
      </c>
      <c r="G100" s="7">
        <v>15746568.4</v>
      </c>
      <c r="H100" s="9">
        <v>1.0720162182587024E-2</v>
      </c>
      <c r="I100" s="9"/>
      <c r="J100" s="9"/>
      <c r="K100" s="14"/>
      <c r="L100" s="13"/>
      <c r="M100" s="13"/>
      <c r="N100" s="12"/>
      <c r="O100" s="23"/>
      <c r="Q100" s="18"/>
    </row>
    <row r="101" spans="1:17" ht="15" customHeight="1" x14ac:dyDescent="0.25">
      <c r="A101" s="10" t="s">
        <v>284</v>
      </c>
      <c r="B101" s="10" t="s">
        <v>318</v>
      </c>
      <c r="C101" s="10" t="s">
        <v>319</v>
      </c>
      <c r="D101" s="10" t="s">
        <v>290</v>
      </c>
      <c r="E101" s="10" t="s">
        <v>389</v>
      </c>
      <c r="F101" s="10" t="s">
        <v>391</v>
      </c>
      <c r="G101" s="7">
        <v>13351489.33</v>
      </c>
      <c r="H101" s="9">
        <v>9.0896078028454858E-3</v>
      </c>
      <c r="I101" s="9"/>
      <c r="J101" s="9"/>
      <c r="K101" s="14"/>
      <c r="L101" s="13"/>
      <c r="M101" s="13"/>
      <c r="N101" s="12"/>
      <c r="O101" s="23"/>
      <c r="Q101" s="18"/>
    </row>
    <row r="102" spans="1:17" ht="15" customHeight="1" x14ac:dyDescent="0.25">
      <c r="A102" s="10" t="s">
        <v>284</v>
      </c>
      <c r="B102" s="10" t="s">
        <v>322</v>
      </c>
      <c r="C102" s="10" t="s">
        <v>323</v>
      </c>
      <c r="D102" s="10" t="s">
        <v>303</v>
      </c>
      <c r="E102" s="10" t="s">
        <v>278</v>
      </c>
      <c r="F102" s="10" t="s">
        <v>390</v>
      </c>
      <c r="G102" s="7">
        <v>12288808</v>
      </c>
      <c r="H102" s="9">
        <v>8.3661412089425704E-3</v>
      </c>
      <c r="I102" s="9"/>
      <c r="J102" s="9"/>
      <c r="K102" s="14"/>
      <c r="L102" s="13"/>
      <c r="M102" s="13"/>
      <c r="N102" s="12"/>
      <c r="O102" s="23"/>
      <c r="Q102" s="18"/>
    </row>
    <row r="103" spans="1:17" ht="15" customHeight="1" x14ac:dyDescent="0.25">
      <c r="A103" s="10" t="s">
        <v>284</v>
      </c>
      <c r="B103" s="10" t="s">
        <v>320</v>
      </c>
      <c r="C103" s="10" t="s">
        <v>321</v>
      </c>
      <c r="D103" s="10" t="s">
        <v>138</v>
      </c>
      <c r="E103" s="10" t="s">
        <v>389</v>
      </c>
      <c r="F103" s="10" t="s">
        <v>390</v>
      </c>
      <c r="G103" s="7">
        <v>12276583.5</v>
      </c>
      <c r="H103" s="9">
        <v>8.3578188482051653E-3</v>
      </c>
      <c r="I103" s="9"/>
      <c r="J103" s="9"/>
      <c r="K103" s="14"/>
      <c r="L103" s="13"/>
      <c r="M103" s="13"/>
      <c r="N103" s="12"/>
      <c r="O103" s="23"/>
      <c r="Q103" s="18"/>
    </row>
    <row r="104" spans="1:17" ht="15" customHeight="1" x14ac:dyDescent="0.25">
      <c r="A104" s="10" t="s">
        <v>284</v>
      </c>
      <c r="B104" s="10" t="s">
        <v>324</v>
      </c>
      <c r="C104" s="10" t="s">
        <v>325</v>
      </c>
      <c r="D104" s="10" t="s">
        <v>303</v>
      </c>
      <c r="E104" s="10" t="s">
        <v>278</v>
      </c>
      <c r="F104" s="10" t="s">
        <v>390</v>
      </c>
      <c r="G104" s="7">
        <v>12121039.800000001</v>
      </c>
      <c r="H104" s="9">
        <v>8.2519257006874076E-3</v>
      </c>
      <c r="I104" s="9"/>
      <c r="J104" s="9"/>
      <c r="K104" s="14"/>
      <c r="L104" s="13"/>
      <c r="M104" s="13"/>
      <c r="N104" s="12"/>
      <c r="O104" s="23"/>
      <c r="Q104" s="18"/>
    </row>
    <row r="105" spans="1:17" ht="15" customHeight="1" x14ac:dyDescent="0.25">
      <c r="A105" s="10" t="s">
        <v>284</v>
      </c>
      <c r="B105" s="10" t="s">
        <v>328</v>
      </c>
      <c r="C105" s="10" t="s">
        <v>329</v>
      </c>
      <c r="D105" s="10" t="s">
        <v>28</v>
      </c>
      <c r="E105" s="10" t="s">
        <v>389</v>
      </c>
      <c r="F105" s="10" t="s">
        <v>390</v>
      </c>
      <c r="G105" s="7">
        <v>11375104.130000001</v>
      </c>
      <c r="H105" s="9">
        <v>7.7440975087254872E-3</v>
      </c>
      <c r="I105" s="9"/>
      <c r="J105" s="9"/>
      <c r="K105" s="14"/>
      <c r="L105" s="13"/>
      <c r="M105" s="13"/>
      <c r="N105" s="12"/>
      <c r="O105" s="23"/>
      <c r="Q105" s="18"/>
    </row>
    <row r="106" spans="1:17" ht="15" customHeight="1" x14ac:dyDescent="0.25">
      <c r="A106" s="10" t="s">
        <v>284</v>
      </c>
      <c r="B106" s="10" t="s">
        <v>326</v>
      </c>
      <c r="C106" s="10" t="s">
        <v>327</v>
      </c>
      <c r="D106" s="10" t="s">
        <v>315</v>
      </c>
      <c r="E106" s="10" t="s">
        <v>389</v>
      </c>
      <c r="F106" s="10" t="s">
        <v>390</v>
      </c>
      <c r="G106" s="7">
        <v>10931760.279999999</v>
      </c>
      <c r="H106" s="9">
        <v>7.4422718757416965E-3</v>
      </c>
      <c r="I106" s="9"/>
      <c r="J106" s="9"/>
      <c r="K106" s="14"/>
      <c r="L106" s="13"/>
      <c r="M106" s="13"/>
      <c r="N106" s="12"/>
      <c r="O106" s="23"/>
      <c r="Q106" s="18"/>
    </row>
    <row r="107" spans="1:17" ht="15" customHeight="1" x14ac:dyDescent="0.25">
      <c r="A107" s="10" t="s">
        <v>284</v>
      </c>
      <c r="B107" s="10" t="s">
        <v>332</v>
      </c>
      <c r="C107" s="10" t="s">
        <v>333</v>
      </c>
      <c r="D107" s="10" t="s">
        <v>306</v>
      </c>
      <c r="E107" s="10" t="s">
        <v>389</v>
      </c>
      <c r="F107" s="10" t="s">
        <v>390</v>
      </c>
      <c r="G107" s="7">
        <v>10064694.4</v>
      </c>
      <c r="H107" s="9">
        <v>6.8519790182459944E-3</v>
      </c>
      <c r="I107" s="9"/>
      <c r="J107" s="9"/>
      <c r="K107" s="14"/>
      <c r="L107" s="13"/>
      <c r="M107" s="13"/>
      <c r="N107" s="12"/>
      <c r="O107" s="23"/>
      <c r="Q107" s="18"/>
    </row>
    <row r="108" spans="1:17" ht="15" customHeight="1" x14ac:dyDescent="0.25">
      <c r="A108" s="10" t="s">
        <v>284</v>
      </c>
      <c r="B108" s="10" t="s">
        <v>330</v>
      </c>
      <c r="C108" s="10" t="s">
        <v>331</v>
      </c>
      <c r="D108" s="10" t="s">
        <v>290</v>
      </c>
      <c r="E108" s="10" t="s">
        <v>389</v>
      </c>
      <c r="F108" s="10" t="s">
        <v>390</v>
      </c>
      <c r="G108" s="7">
        <v>9688343.5199999996</v>
      </c>
      <c r="H108" s="9">
        <v>6.5957617670537056E-3</v>
      </c>
      <c r="I108" s="9"/>
      <c r="J108" s="9"/>
      <c r="K108" s="14"/>
      <c r="L108" s="13"/>
      <c r="M108" s="13"/>
      <c r="N108" s="12"/>
      <c r="O108" s="23"/>
      <c r="Q108" s="18"/>
    </row>
    <row r="109" spans="1:17" ht="15" customHeight="1" x14ac:dyDescent="0.25">
      <c r="A109" s="10" t="s">
        <v>284</v>
      </c>
      <c r="B109" s="10" t="s">
        <v>316</v>
      </c>
      <c r="C109" s="10" t="s">
        <v>317</v>
      </c>
      <c r="D109" s="10" t="s">
        <v>303</v>
      </c>
      <c r="E109" s="10" t="s">
        <v>278</v>
      </c>
      <c r="F109" s="10" t="s">
        <v>390</v>
      </c>
      <c r="G109" s="7">
        <v>9642827.5999999996</v>
      </c>
      <c r="H109" s="9">
        <v>6.5647748223496361E-3</v>
      </c>
      <c r="I109" s="9"/>
      <c r="J109" s="9"/>
      <c r="K109" s="14"/>
      <c r="L109" s="13"/>
      <c r="M109" s="13"/>
      <c r="N109" s="12"/>
      <c r="O109" s="23"/>
      <c r="Q109" s="18"/>
    </row>
    <row r="110" spans="1:17" ht="15" customHeight="1" x14ac:dyDescent="0.25">
      <c r="A110" s="10" t="s">
        <v>284</v>
      </c>
      <c r="B110" s="10" t="s">
        <v>444</v>
      </c>
      <c r="C110" s="10" t="s">
        <v>445</v>
      </c>
      <c r="D110" s="10" t="s">
        <v>446</v>
      </c>
      <c r="E110" s="10" t="s">
        <v>278</v>
      </c>
      <c r="F110" s="10" t="s">
        <v>390</v>
      </c>
      <c r="G110" s="7">
        <v>9095477.6400000006</v>
      </c>
      <c r="H110" s="9">
        <v>6.1921425006412111E-3</v>
      </c>
      <c r="I110" s="9"/>
      <c r="J110" s="9"/>
      <c r="K110" s="14"/>
      <c r="L110" s="13"/>
      <c r="M110" s="13"/>
      <c r="N110" s="12"/>
      <c r="O110" s="23"/>
      <c r="Q110" s="18"/>
    </row>
    <row r="111" spans="1:17" ht="15" customHeight="1" x14ac:dyDescent="0.25">
      <c r="A111" s="10" t="s">
        <v>284</v>
      </c>
      <c r="B111" s="10" t="s">
        <v>336</v>
      </c>
      <c r="C111" s="10" t="s">
        <v>337</v>
      </c>
      <c r="D111" s="10" t="s">
        <v>28</v>
      </c>
      <c r="E111" s="10" t="s">
        <v>389</v>
      </c>
      <c r="F111" s="10" t="s">
        <v>390</v>
      </c>
      <c r="G111" s="7">
        <v>7359522.54</v>
      </c>
      <c r="H111" s="9">
        <v>5.0103154675405215E-3</v>
      </c>
      <c r="I111" s="9"/>
      <c r="J111" s="9"/>
      <c r="K111" s="14"/>
      <c r="L111" s="13"/>
      <c r="M111" s="13"/>
      <c r="N111" s="12"/>
      <c r="O111" s="23"/>
      <c r="Q111" s="18"/>
    </row>
    <row r="112" spans="1:17" ht="15" customHeight="1" x14ac:dyDescent="0.25">
      <c r="A112" s="10" t="s">
        <v>284</v>
      </c>
      <c r="B112" s="10" t="s">
        <v>334</v>
      </c>
      <c r="C112" s="10" t="s">
        <v>335</v>
      </c>
      <c r="D112" s="10" t="s">
        <v>28</v>
      </c>
      <c r="E112" s="10" t="s">
        <v>389</v>
      </c>
      <c r="F112" s="10" t="s">
        <v>390</v>
      </c>
      <c r="G112" s="7">
        <v>6922169.2800000003</v>
      </c>
      <c r="H112" s="9">
        <v>4.7125681895822868E-3</v>
      </c>
      <c r="I112" s="9"/>
      <c r="J112" s="9"/>
      <c r="K112" s="14"/>
      <c r="L112" s="13"/>
      <c r="M112" s="13"/>
      <c r="N112" s="12"/>
      <c r="O112" s="23"/>
      <c r="Q112" s="18"/>
    </row>
    <row r="113" spans="1:17" ht="15" customHeight="1" x14ac:dyDescent="0.25">
      <c r="A113" s="10" t="s">
        <v>284</v>
      </c>
      <c r="B113" s="10" t="s">
        <v>338</v>
      </c>
      <c r="C113" s="10" t="s">
        <v>339</v>
      </c>
      <c r="D113" s="10" t="s">
        <v>303</v>
      </c>
      <c r="E113" s="10" t="s">
        <v>278</v>
      </c>
      <c r="F113" s="10" t="s">
        <v>390</v>
      </c>
      <c r="G113" s="7">
        <v>5786375.4000000004</v>
      </c>
      <c r="H113" s="9">
        <v>3.9393270433024548E-3</v>
      </c>
      <c r="I113" s="9"/>
      <c r="J113" s="9"/>
      <c r="K113" s="14"/>
      <c r="L113" s="13"/>
      <c r="M113" s="13"/>
      <c r="N113" s="12"/>
      <c r="O113" s="23"/>
      <c r="Q113" s="18"/>
    </row>
    <row r="114" spans="1:17" ht="15" customHeight="1" x14ac:dyDescent="0.25">
      <c r="A114" s="10" t="s">
        <v>284</v>
      </c>
      <c r="B114" s="10" t="s">
        <v>340</v>
      </c>
      <c r="C114" s="10" t="s">
        <v>341</v>
      </c>
      <c r="D114" s="10" t="s">
        <v>303</v>
      </c>
      <c r="E114" s="10" t="s">
        <v>389</v>
      </c>
      <c r="F114" s="10" t="s">
        <v>390</v>
      </c>
      <c r="G114" s="7">
        <v>5725771.1600000001</v>
      </c>
      <c r="H114" s="9">
        <v>3.898068067680031E-3</v>
      </c>
      <c r="I114" s="9"/>
      <c r="J114" s="9"/>
      <c r="K114" s="14"/>
      <c r="L114" s="13"/>
      <c r="M114" s="13"/>
      <c r="N114" s="12"/>
      <c r="O114" s="23"/>
      <c r="Q114" s="18"/>
    </row>
    <row r="115" spans="1:17" ht="15" customHeight="1" x14ac:dyDescent="0.25">
      <c r="A115" s="10" t="s">
        <v>284</v>
      </c>
      <c r="B115" s="10" t="s">
        <v>342</v>
      </c>
      <c r="C115" s="10" t="s">
        <v>343</v>
      </c>
      <c r="D115" s="10" t="s">
        <v>28</v>
      </c>
      <c r="E115" s="10" t="s">
        <v>389</v>
      </c>
      <c r="F115" s="10" t="s">
        <v>390</v>
      </c>
      <c r="G115" s="7">
        <v>5415468</v>
      </c>
      <c r="H115" s="9">
        <v>3.6868156781772327E-3</v>
      </c>
      <c r="I115" s="9"/>
      <c r="J115" s="9"/>
      <c r="K115" s="14"/>
      <c r="L115" s="13"/>
      <c r="M115" s="13"/>
      <c r="N115" s="12"/>
      <c r="O115" s="23"/>
      <c r="Q115" s="18"/>
    </row>
    <row r="116" spans="1:17" ht="15" customHeight="1" x14ac:dyDescent="0.25">
      <c r="A116" s="10" t="s">
        <v>284</v>
      </c>
      <c r="B116" s="10" t="s">
        <v>346</v>
      </c>
      <c r="C116" s="10" t="s">
        <v>347</v>
      </c>
      <c r="D116" s="10" t="s">
        <v>290</v>
      </c>
      <c r="E116" s="10" t="s">
        <v>389</v>
      </c>
      <c r="F116" s="10" t="s">
        <v>391</v>
      </c>
      <c r="G116" s="7">
        <v>4627525.68</v>
      </c>
      <c r="H116" s="9">
        <v>3.1503896298882682E-3</v>
      </c>
      <c r="I116" s="9"/>
      <c r="J116" s="9"/>
      <c r="K116" s="14"/>
      <c r="L116" s="13"/>
      <c r="M116" s="13"/>
      <c r="N116" s="12"/>
      <c r="O116" s="23"/>
      <c r="Q116" s="18"/>
    </row>
    <row r="117" spans="1:17" ht="15" customHeight="1" x14ac:dyDescent="0.25">
      <c r="A117" s="10" t="s">
        <v>284</v>
      </c>
      <c r="B117" s="10" t="s">
        <v>344</v>
      </c>
      <c r="C117" s="10" t="s">
        <v>345</v>
      </c>
      <c r="D117" s="10" t="s">
        <v>28</v>
      </c>
      <c r="E117" s="10" t="s">
        <v>389</v>
      </c>
      <c r="F117" s="10" t="s">
        <v>390</v>
      </c>
      <c r="G117" s="7">
        <v>4576500</v>
      </c>
      <c r="H117" s="9">
        <v>3.1156516761207168E-3</v>
      </c>
      <c r="I117" s="9"/>
      <c r="J117" s="9"/>
      <c r="K117" s="14"/>
      <c r="L117" s="13"/>
      <c r="M117" s="13"/>
      <c r="N117" s="12"/>
      <c r="O117" s="23"/>
      <c r="Q117" s="18"/>
    </row>
    <row r="118" spans="1:17" ht="15" customHeight="1" x14ac:dyDescent="0.25">
      <c r="A118" s="10" t="s">
        <v>284</v>
      </c>
      <c r="B118" s="10" t="s">
        <v>350</v>
      </c>
      <c r="C118" s="10" t="s">
        <v>351</v>
      </c>
      <c r="D118" s="10" t="s">
        <v>5</v>
      </c>
      <c r="E118" s="10" t="s">
        <v>389</v>
      </c>
      <c r="F118" s="10" t="s">
        <v>390</v>
      </c>
      <c r="G118" s="7">
        <v>4216377.76</v>
      </c>
      <c r="H118" s="9">
        <v>2.8704827783463593E-3</v>
      </c>
      <c r="I118" s="9"/>
      <c r="J118" s="9"/>
      <c r="K118" s="14"/>
      <c r="L118" s="13"/>
      <c r="M118" s="13"/>
      <c r="N118" s="12"/>
      <c r="O118" s="23"/>
      <c r="Q118" s="18"/>
    </row>
    <row r="119" spans="1:17" ht="15" customHeight="1" x14ac:dyDescent="0.25">
      <c r="A119" s="10" t="s">
        <v>284</v>
      </c>
      <c r="B119" s="10" t="s">
        <v>385</v>
      </c>
      <c r="C119" s="10" t="s">
        <v>386</v>
      </c>
      <c r="D119" s="10" t="s">
        <v>138</v>
      </c>
      <c r="E119" s="10" t="s">
        <v>389</v>
      </c>
      <c r="F119" s="10" t="s">
        <v>390</v>
      </c>
      <c r="G119" s="7">
        <v>4213569.5999999996</v>
      </c>
      <c r="H119" s="9">
        <v>2.8685710011343377E-3</v>
      </c>
      <c r="I119" s="9"/>
      <c r="J119" s="9"/>
      <c r="K119" s="14"/>
      <c r="L119" s="13"/>
      <c r="M119" s="13"/>
      <c r="N119" s="12"/>
      <c r="O119" s="23"/>
      <c r="Q119" s="18"/>
    </row>
    <row r="120" spans="1:17" ht="15" customHeight="1" x14ac:dyDescent="0.25">
      <c r="A120" s="10" t="s">
        <v>284</v>
      </c>
      <c r="B120" s="10" t="s">
        <v>348</v>
      </c>
      <c r="C120" s="10" t="s">
        <v>349</v>
      </c>
      <c r="D120" s="10" t="s">
        <v>303</v>
      </c>
      <c r="E120" s="10" t="s">
        <v>278</v>
      </c>
      <c r="F120" s="10" t="s">
        <v>390</v>
      </c>
      <c r="G120" s="7">
        <v>4125000</v>
      </c>
      <c r="H120" s="9">
        <v>2.8082733888338154E-3</v>
      </c>
      <c r="I120" s="9"/>
      <c r="J120" s="9"/>
      <c r="K120" s="14"/>
      <c r="L120" s="13"/>
      <c r="M120" s="13"/>
      <c r="N120" s="12"/>
      <c r="O120" s="23"/>
      <c r="Q120" s="18"/>
    </row>
    <row r="121" spans="1:17" ht="15" customHeight="1" x14ac:dyDescent="0.25">
      <c r="A121" s="10" t="s">
        <v>284</v>
      </c>
      <c r="B121" s="10" t="s">
        <v>352</v>
      </c>
      <c r="C121" s="10" t="s">
        <v>353</v>
      </c>
      <c r="D121" s="10" t="s">
        <v>303</v>
      </c>
      <c r="E121" s="10" t="s">
        <v>278</v>
      </c>
      <c r="F121" s="10" t="s">
        <v>390</v>
      </c>
      <c r="G121" s="7">
        <v>3932284.5</v>
      </c>
      <c r="H121" s="9">
        <v>2.6770739196784695E-3</v>
      </c>
      <c r="I121" s="9"/>
      <c r="J121" s="9"/>
      <c r="K121" s="14"/>
      <c r="L121" s="13"/>
      <c r="M121" s="13"/>
      <c r="N121" s="12"/>
      <c r="O121" s="23"/>
      <c r="Q121" s="18"/>
    </row>
    <row r="122" spans="1:17" ht="15" customHeight="1" x14ac:dyDescent="0.25">
      <c r="A122" s="10" t="s">
        <v>284</v>
      </c>
      <c r="B122" s="10" t="s">
        <v>354</v>
      </c>
      <c r="C122" s="10" t="s">
        <v>355</v>
      </c>
      <c r="D122" s="10" t="s">
        <v>303</v>
      </c>
      <c r="E122" s="10" t="s">
        <v>389</v>
      </c>
      <c r="F122" s="10" t="s">
        <v>390</v>
      </c>
      <c r="G122" s="7">
        <v>3912250.12</v>
      </c>
      <c r="H122" s="9">
        <v>2.6634346430200974E-3</v>
      </c>
      <c r="I122" s="9"/>
      <c r="J122" s="9"/>
      <c r="K122" s="14"/>
      <c r="L122" s="13"/>
      <c r="M122" s="13"/>
      <c r="N122" s="12"/>
      <c r="O122" s="23"/>
      <c r="P122" s="19"/>
      <c r="Q122" s="18"/>
    </row>
    <row r="123" spans="1:17" ht="15" customHeight="1" x14ac:dyDescent="0.25">
      <c r="A123" s="10" t="s">
        <v>284</v>
      </c>
      <c r="B123" s="10" t="s">
        <v>356</v>
      </c>
      <c r="C123" s="10" t="s">
        <v>357</v>
      </c>
      <c r="D123" s="10" t="s">
        <v>358</v>
      </c>
      <c r="E123" s="10" t="s">
        <v>389</v>
      </c>
      <c r="F123" s="10" t="s">
        <v>390</v>
      </c>
      <c r="G123" s="7">
        <v>3596845</v>
      </c>
      <c r="H123" s="9">
        <v>2.448708872063022E-3</v>
      </c>
      <c r="I123" s="9"/>
      <c r="J123" s="9"/>
      <c r="K123" s="14"/>
      <c r="L123" s="13"/>
      <c r="M123" s="13"/>
      <c r="N123" s="12"/>
      <c r="O123" s="23"/>
      <c r="Q123" s="18"/>
    </row>
    <row r="124" spans="1:17" ht="15" customHeight="1" x14ac:dyDescent="0.25">
      <c r="A124" s="10" t="s">
        <v>284</v>
      </c>
      <c r="B124" s="10" t="s">
        <v>359</v>
      </c>
      <c r="C124" s="10" t="s">
        <v>360</v>
      </c>
      <c r="D124" s="10" t="s">
        <v>306</v>
      </c>
      <c r="E124" s="10" t="s">
        <v>389</v>
      </c>
      <c r="F124" s="10" t="s">
        <v>390</v>
      </c>
      <c r="G124" s="7">
        <v>3547433.3</v>
      </c>
      <c r="H124" s="9">
        <v>2.4150697054673756E-3</v>
      </c>
      <c r="I124" s="9"/>
      <c r="J124" s="9"/>
      <c r="K124" s="14"/>
      <c r="L124" s="13"/>
      <c r="M124" s="13"/>
      <c r="N124" s="12"/>
      <c r="O124" s="23"/>
      <c r="Q124" s="18"/>
    </row>
    <row r="125" spans="1:17" ht="15" customHeight="1" x14ac:dyDescent="0.25">
      <c r="A125" s="10" t="s">
        <v>284</v>
      </c>
      <c r="B125" s="10" t="s">
        <v>361</v>
      </c>
      <c r="C125" s="10" t="s">
        <v>362</v>
      </c>
      <c r="D125" s="10" t="s">
        <v>290</v>
      </c>
      <c r="E125" s="10" t="s">
        <v>389</v>
      </c>
      <c r="F125" s="10" t="s">
        <v>391</v>
      </c>
      <c r="G125" s="7">
        <v>2919909.29</v>
      </c>
      <c r="H125" s="9">
        <v>1.9878554077371251E-3</v>
      </c>
      <c r="I125" s="9"/>
      <c r="J125" s="9"/>
      <c r="K125" s="14"/>
      <c r="L125" s="13"/>
      <c r="M125" s="13"/>
      <c r="N125" s="12"/>
      <c r="O125" s="23"/>
      <c r="Q125" s="18"/>
    </row>
    <row r="126" spans="1:17" ht="15" customHeight="1" x14ac:dyDescent="0.25">
      <c r="A126" s="10" t="s">
        <v>284</v>
      </c>
      <c r="B126" s="10" t="s">
        <v>363</v>
      </c>
      <c r="C126" s="10" t="s">
        <v>364</v>
      </c>
      <c r="D126" s="10" t="s">
        <v>28</v>
      </c>
      <c r="E126" s="10" t="s">
        <v>278</v>
      </c>
      <c r="F126" s="10" t="s">
        <v>390</v>
      </c>
      <c r="G126" s="7">
        <v>2674816.1</v>
      </c>
      <c r="H126" s="9">
        <v>1.8209975451283032E-3</v>
      </c>
      <c r="I126" s="9"/>
      <c r="J126" s="9"/>
      <c r="K126" s="14"/>
      <c r="L126" s="13"/>
      <c r="M126" s="13"/>
      <c r="N126" s="12"/>
      <c r="O126" s="23"/>
      <c r="Q126" s="18"/>
    </row>
    <row r="127" spans="1:17" ht="15" customHeight="1" x14ac:dyDescent="0.25">
      <c r="A127" s="10" t="s">
        <v>284</v>
      </c>
      <c r="B127" s="10" t="s">
        <v>365</v>
      </c>
      <c r="C127" s="10" t="s">
        <v>366</v>
      </c>
      <c r="D127" s="10" t="s">
        <v>28</v>
      </c>
      <c r="E127" s="10" t="s">
        <v>389</v>
      </c>
      <c r="F127" s="10" t="s">
        <v>390</v>
      </c>
      <c r="G127" s="7">
        <v>2421976.48</v>
      </c>
      <c r="H127" s="9">
        <v>1.648865962949187E-3</v>
      </c>
      <c r="I127" s="9"/>
      <c r="J127" s="9"/>
      <c r="K127" s="14"/>
      <c r="L127" s="13"/>
      <c r="M127" s="13"/>
      <c r="N127" s="12"/>
      <c r="O127" s="23"/>
      <c r="P127" s="19"/>
      <c r="Q127" s="18"/>
    </row>
    <row r="128" spans="1:17" ht="15" customHeight="1" x14ac:dyDescent="0.25">
      <c r="A128" s="10" t="s">
        <v>284</v>
      </c>
      <c r="B128" s="10" t="s">
        <v>369</v>
      </c>
      <c r="C128" s="10" t="s">
        <v>370</v>
      </c>
      <c r="D128" s="10" t="s">
        <v>290</v>
      </c>
      <c r="E128" s="10" t="s">
        <v>389</v>
      </c>
      <c r="F128" s="10" t="s">
        <v>391</v>
      </c>
      <c r="G128" s="7">
        <v>2339666.4900000002</v>
      </c>
      <c r="H128" s="9">
        <v>1.5928298527547197E-3</v>
      </c>
      <c r="I128" s="9"/>
      <c r="J128" s="9"/>
      <c r="K128" s="14"/>
      <c r="L128" s="13"/>
      <c r="M128" s="13"/>
      <c r="N128" s="12"/>
      <c r="O128" s="23"/>
      <c r="Q128" s="18"/>
    </row>
    <row r="129" spans="1:17" ht="15" customHeight="1" x14ac:dyDescent="0.25">
      <c r="A129" s="10" t="s">
        <v>284</v>
      </c>
      <c r="B129" s="10" t="s">
        <v>375</v>
      </c>
      <c r="C129" s="10" t="s">
        <v>376</v>
      </c>
      <c r="D129" s="10" t="s">
        <v>28</v>
      </c>
      <c r="E129" s="10" t="s">
        <v>389</v>
      </c>
      <c r="F129" s="10" t="s">
        <v>390</v>
      </c>
      <c r="G129" s="7">
        <v>2092945</v>
      </c>
      <c r="H129" s="9">
        <v>1.4248634540103733E-3</v>
      </c>
      <c r="I129" s="9"/>
      <c r="J129" s="9"/>
      <c r="K129" s="14"/>
      <c r="L129" s="13"/>
      <c r="M129" s="13"/>
      <c r="N129" s="12"/>
      <c r="O129" s="23"/>
      <c r="Q129" s="18"/>
    </row>
    <row r="130" spans="1:17" ht="15" customHeight="1" x14ac:dyDescent="0.25">
      <c r="A130" s="10" t="s">
        <v>284</v>
      </c>
      <c r="B130" s="10" t="s">
        <v>367</v>
      </c>
      <c r="C130" s="10" t="s">
        <v>368</v>
      </c>
      <c r="D130" s="10" t="s">
        <v>28</v>
      </c>
      <c r="E130" s="10" t="s">
        <v>389</v>
      </c>
      <c r="F130" s="10" t="s">
        <v>390</v>
      </c>
      <c r="G130" s="7">
        <v>2061425.6</v>
      </c>
      <c r="H130" s="9">
        <v>1.4034052498280683E-3</v>
      </c>
      <c r="I130" s="9"/>
      <c r="J130" s="9"/>
      <c r="K130" s="14"/>
      <c r="L130" s="13"/>
      <c r="M130" s="13"/>
      <c r="N130" s="12"/>
      <c r="O130" s="23"/>
      <c r="Q130" s="18"/>
    </row>
    <row r="131" spans="1:17" ht="15" customHeight="1" x14ac:dyDescent="0.25">
      <c r="A131" s="10" t="s">
        <v>284</v>
      </c>
      <c r="B131" s="10" t="s">
        <v>373</v>
      </c>
      <c r="C131" s="10" t="s">
        <v>374</v>
      </c>
      <c r="D131" s="10" t="s">
        <v>303</v>
      </c>
      <c r="E131" s="10" t="s">
        <v>389</v>
      </c>
      <c r="F131" s="10" t="s">
        <v>390</v>
      </c>
      <c r="G131" s="7">
        <v>2028586.8</v>
      </c>
      <c r="H131" s="9">
        <v>1.3810488066374655E-3</v>
      </c>
      <c r="I131" s="9"/>
      <c r="J131" s="9"/>
      <c r="K131" s="14"/>
      <c r="L131" s="13"/>
      <c r="M131" s="13"/>
      <c r="N131" s="12"/>
      <c r="O131" s="23"/>
      <c r="Q131" s="18"/>
    </row>
    <row r="132" spans="1:17" ht="15" customHeight="1" x14ac:dyDescent="0.25">
      <c r="A132" s="10" t="s">
        <v>284</v>
      </c>
      <c r="B132" s="10" t="s">
        <v>371</v>
      </c>
      <c r="C132" s="10" t="s">
        <v>372</v>
      </c>
      <c r="D132" s="10" t="s">
        <v>303</v>
      </c>
      <c r="E132" s="10" t="s">
        <v>389</v>
      </c>
      <c r="F132" s="10" t="s">
        <v>390</v>
      </c>
      <c r="G132" s="7">
        <v>2025507.88</v>
      </c>
      <c r="H132" s="9">
        <v>1.3789526977641691E-3</v>
      </c>
      <c r="I132" s="9"/>
      <c r="J132" s="9"/>
      <c r="K132" s="14"/>
      <c r="L132" s="13"/>
      <c r="M132" s="13"/>
      <c r="N132" s="12"/>
      <c r="O132" s="23"/>
      <c r="Q132" s="18"/>
    </row>
    <row r="133" spans="1:17" ht="15" customHeight="1" x14ac:dyDescent="0.25">
      <c r="A133" s="10" t="s">
        <v>284</v>
      </c>
      <c r="B133" s="10" t="s">
        <v>447</v>
      </c>
      <c r="C133" s="10" t="s">
        <v>448</v>
      </c>
      <c r="D133" s="10" t="s">
        <v>28</v>
      </c>
      <c r="E133" s="10" t="s">
        <v>389</v>
      </c>
      <c r="F133" s="10" t="s">
        <v>390</v>
      </c>
      <c r="G133" s="7">
        <v>1494169.55</v>
      </c>
      <c r="H133" s="9">
        <v>1.0172209904656478E-3</v>
      </c>
      <c r="I133" s="9"/>
      <c r="J133" s="9"/>
      <c r="K133" s="14"/>
      <c r="L133" s="13"/>
      <c r="M133" s="13"/>
      <c r="N133" s="12"/>
      <c r="O133" s="23"/>
      <c r="Q133" s="18"/>
    </row>
    <row r="134" spans="1:17" ht="14.4" customHeight="1" x14ac:dyDescent="0.25">
      <c r="A134" s="10" t="s">
        <v>284</v>
      </c>
      <c r="B134" s="10" t="s">
        <v>377</v>
      </c>
      <c r="C134" s="10" t="s">
        <v>378</v>
      </c>
      <c r="D134" s="10" t="s">
        <v>290</v>
      </c>
      <c r="E134" s="10" t="s">
        <v>389</v>
      </c>
      <c r="F134" s="10" t="s">
        <v>391</v>
      </c>
      <c r="G134" s="7">
        <v>1166220</v>
      </c>
      <c r="H134" s="9">
        <v>7.9395505249109637E-4</v>
      </c>
      <c r="I134" s="9"/>
      <c r="J134" s="9"/>
      <c r="K134" s="14"/>
      <c r="L134" s="13"/>
      <c r="M134" s="13"/>
      <c r="N134" s="12"/>
      <c r="O134" s="23"/>
      <c r="Q134" s="18"/>
    </row>
    <row r="135" spans="1:17" ht="15" customHeight="1" x14ac:dyDescent="0.25">
      <c r="A135" s="10" t="s">
        <v>284</v>
      </c>
      <c r="B135" s="10" t="s">
        <v>379</v>
      </c>
      <c r="C135" s="10" t="s">
        <v>380</v>
      </c>
      <c r="D135" s="10" t="s">
        <v>290</v>
      </c>
      <c r="E135" s="10" t="s">
        <v>389</v>
      </c>
      <c r="F135" s="10" t="s">
        <v>391</v>
      </c>
      <c r="G135" s="7">
        <v>974856.2</v>
      </c>
      <c r="H135" s="9">
        <v>6.6367581197567416E-4</v>
      </c>
      <c r="I135" s="9"/>
      <c r="J135" s="9"/>
      <c r="K135" s="14"/>
      <c r="L135" s="13"/>
      <c r="M135" s="13"/>
      <c r="N135" s="12"/>
      <c r="O135" s="23"/>
      <c r="Q135" s="18"/>
    </row>
    <row r="136" spans="1:17" ht="15" customHeight="1" x14ac:dyDescent="0.25">
      <c r="A136" s="10" t="s">
        <v>284</v>
      </c>
      <c r="B136" s="10" t="s">
        <v>381</v>
      </c>
      <c r="C136" s="10" t="s">
        <v>382</v>
      </c>
      <c r="D136" s="10" t="s">
        <v>28</v>
      </c>
      <c r="E136" s="10" t="s">
        <v>389</v>
      </c>
      <c r="F136" s="10" t="s">
        <v>390</v>
      </c>
      <c r="G136" s="7">
        <v>914743.8</v>
      </c>
      <c r="H136" s="9">
        <v>6.2275167785229627E-4</v>
      </c>
      <c r="I136" s="9"/>
      <c r="J136" s="9"/>
      <c r="K136" s="14"/>
      <c r="L136" s="13"/>
      <c r="M136" s="13"/>
      <c r="N136" s="12"/>
      <c r="O136" s="23"/>
      <c r="Q136" s="18"/>
    </row>
    <row r="137" spans="1:17" ht="15" customHeight="1" x14ac:dyDescent="0.25">
      <c r="A137" s="10" t="s">
        <v>284</v>
      </c>
      <c r="B137" s="10" t="s">
        <v>383</v>
      </c>
      <c r="C137" s="10" t="s">
        <v>384</v>
      </c>
      <c r="D137" s="10" t="s">
        <v>28</v>
      </c>
      <c r="E137" s="10" t="s">
        <v>389</v>
      </c>
      <c r="F137" s="10" t="s">
        <v>390</v>
      </c>
      <c r="G137" s="7">
        <v>857002.95</v>
      </c>
      <c r="H137" s="9">
        <v>5.8344207966959437E-4</v>
      </c>
      <c r="I137" s="9"/>
      <c r="J137" s="9"/>
      <c r="K137" s="14"/>
      <c r="L137" s="13"/>
      <c r="M137" s="13"/>
      <c r="N137" s="12"/>
      <c r="O137" s="23"/>
      <c r="Q137" s="18"/>
    </row>
    <row r="138" spans="1:17" ht="15" customHeight="1" x14ac:dyDescent="0.25">
      <c r="A138" s="10" t="s">
        <v>284</v>
      </c>
      <c r="B138" s="10" t="s">
        <v>387</v>
      </c>
      <c r="C138" s="10" t="s">
        <v>388</v>
      </c>
      <c r="D138" s="10" t="s">
        <v>290</v>
      </c>
      <c r="E138" s="10" t="s">
        <v>389</v>
      </c>
      <c r="F138" s="10" t="s">
        <v>390</v>
      </c>
      <c r="G138" s="7">
        <v>27.82</v>
      </c>
      <c r="H138" s="9">
        <v>1.8939676527844061E-8</v>
      </c>
      <c r="I138" s="9"/>
      <c r="J138" s="9"/>
      <c r="K138" s="14"/>
      <c r="L138" s="13"/>
      <c r="M138" s="13"/>
      <c r="N138" s="12"/>
      <c r="O138" s="23"/>
      <c r="Q138" s="18"/>
    </row>
    <row r="139" spans="1:17" ht="21" customHeight="1" x14ac:dyDescent="0.25">
      <c r="A139" s="5"/>
      <c r="B139" s="5" t="s">
        <v>285</v>
      </c>
      <c r="C139" s="11"/>
      <c r="D139" s="11"/>
      <c r="E139" s="11"/>
      <c r="F139" s="11"/>
      <c r="G139" s="28">
        <f>SUM(G88:G138)</f>
        <v>565601086.80999994</v>
      </c>
      <c r="H139" s="29">
        <f>G139/$G$158</f>
        <v>0.3850575710991534</v>
      </c>
      <c r="I139" s="11"/>
      <c r="J139" s="9"/>
      <c r="K139" s="5"/>
      <c r="L139" s="32"/>
      <c r="M139" s="4"/>
      <c r="N139" s="3"/>
    </row>
    <row r="140" spans="1:17" ht="15" customHeight="1" x14ac:dyDescent="0.25">
      <c r="A140" s="10" t="s">
        <v>404</v>
      </c>
      <c r="B140" s="10" t="s">
        <v>405</v>
      </c>
      <c r="C140" s="10" t="s">
        <v>406</v>
      </c>
      <c r="D140" s="10" t="s">
        <v>306</v>
      </c>
      <c r="E140" s="10" t="s">
        <v>389</v>
      </c>
      <c r="F140" s="10" t="s">
        <v>390</v>
      </c>
      <c r="G140" s="7">
        <v>2565000</v>
      </c>
      <c r="H140" s="9">
        <v>1.7462354526930272E-3</v>
      </c>
      <c r="I140" s="9"/>
      <c r="J140" s="9"/>
      <c r="K140" s="14"/>
      <c r="L140" s="13"/>
      <c r="M140" s="13"/>
      <c r="N140" s="12"/>
      <c r="O140" s="23"/>
      <c r="Q140" s="18"/>
    </row>
    <row r="141" spans="1:17" ht="15" customHeight="1" x14ac:dyDescent="0.25">
      <c r="A141" s="10" t="s">
        <v>404</v>
      </c>
      <c r="B141" s="10" t="s">
        <v>407</v>
      </c>
      <c r="C141" s="10" t="s">
        <v>408</v>
      </c>
      <c r="D141" s="10" t="s">
        <v>306</v>
      </c>
      <c r="E141" s="10" t="s">
        <v>389</v>
      </c>
      <c r="F141" s="10" t="s">
        <v>390</v>
      </c>
      <c r="G141" s="7">
        <v>671800.10000000009</v>
      </c>
      <c r="H141" s="9">
        <v>4.5735717416870217E-4</v>
      </c>
      <c r="I141" s="9"/>
      <c r="J141" s="9"/>
      <c r="K141" s="14"/>
      <c r="L141" s="13"/>
      <c r="M141" s="13"/>
      <c r="N141" s="12"/>
      <c r="O141" s="23"/>
      <c r="Q141" s="18"/>
    </row>
    <row r="142" spans="1:17" ht="15" customHeight="1" x14ac:dyDescent="0.25">
      <c r="A142" s="10" t="s">
        <v>404</v>
      </c>
      <c r="B142" s="10" t="s">
        <v>409</v>
      </c>
      <c r="C142" s="10" t="s">
        <v>410</v>
      </c>
      <c r="D142" s="10" t="s">
        <v>411</v>
      </c>
      <c r="E142" s="10" t="s">
        <v>389</v>
      </c>
      <c r="F142" s="10" t="s">
        <v>390</v>
      </c>
      <c r="G142" s="7">
        <v>269630</v>
      </c>
      <c r="H142" s="9">
        <v>1.8356236456515434E-4</v>
      </c>
      <c r="I142" s="9"/>
      <c r="J142" s="9"/>
      <c r="K142" s="14"/>
      <c r="L142" s="13"/>
      <c r="M142" s="13"/>
      <c r="N142" s="12"/>
      <c r="O142" s="23"/>
      <c r="Q142" s="18"/>
    </row>
    <row r="143" spans="1:17" ht="15" customHeight="1" x14ac:dyDescent="0.25">
      <c r="A143" s="10" t="s">
        <v>404</v>
      </c>
      <c r="B143" s="10" t="s">
        <v>412</v>
      </c>
      <c r="C143" s="10" t="s">
        <v>413</v>
      </c>
      <c r="D143" s="10" t="s">
        <v>411</v>
      </c>
      <c r="E143" s="10" t="s">
        <v>389</v>
      </c>
      <c r="F143" s="10" t="s">
        <v>390</v>
      </c>
      <c r="G143" s="7">
        <v>149955</v>
      </c>
      <c r="H143" s="9">
        <v>1.0208839661153329E-4</v>
      </c>
      <c r="I143" s="9"/>
      <c r="J143" s="9"/>
      <c r="K143" s="14"/>
      <c r="L143" s="13"/>
      <c r="M143" s="13"/>
      <c r="N143" s="12"/>
      <c r="O143" s="23"/>
      <c r="Q143" s="18"/>
    </row>
    <row r="144" spans="1:17" ht="21" customHeight="1" x14ac:dyDescent="0.25">
      <c r="A144" s="5"/>
      <c r="B144" s="5" t="s">
        <v>414</v>
      </c>
      <c r="C144" s="11"/>
      <c r="D144" s="11"/>
      <c r="E144" s="11"/>
      <c r="F144" s="11"/>
      <c r="G144" s="28">
        <f>SUM(G140:G143)</f>
        <v>3656385.1</v>
      </c>
      <c r="H144" s="29">
        <f>G144/$G$158</f>
        <v>2.4892433880384169E-3</v>
      </c>
      <c r="I144" s="11"/>
      <c r="J144" s="9"/>
      <c r="K144" s="5"/>
      <c r="L144" s="32"/>
      <c r="M144" s="4"/>
      <c r="N144" s="3"/>
    </row>
    <row r="145" spans="1:17" ht="15" customHeight="1" x14ac:dyDescent="0.25">
      <c r="A145" s="10" t="s">
        <v>415</v>
      </c>
      <c r="B145" s="10" t="s">
        <v>416</v>
      </c>
      <c r="C145" s="10"/>
      <c r="D145" s="10" t="s">
        <v>5</v>
      </c>
      <c r="E145" s="10" t="s">
        <v>389</v>
      </c>
      <c r="F145" s="10" t="s">
        <v>391</v>
      </c>
      <c r="G145" s="7">
        <v>30603590.969999999</v>
      </c>
      <c r="H145" s="9">
        <v>2.0834727302740812E-2</v>
      </c>
      <c r="I145" s="9"/>
      <c r="J145" s="9"/>
      <c r="K145" s="14"/>
      <c r="L145" s="13"/>
      <c r="M145" s="13"/>
      <c r="N145" s="12"/>
      <c r="O145" s="23"/>
      <c r="Q145" s="18"/>
    </row>
    <row r="146" spans="1:17" ht="15" customHeight="1" x14ac:dyDescent="0.25">
      <c r="A146" s="10" t="s">
        <v>415</v>
      </c>
      <c r="B146" s="10" t="s">
        <v>417</v>
      </c>
      <c r="C146" s="10"/>
      <c r="D146" s="10" t="s">
        <v>5</v>
      </c>
      <c r="E146" s="10" t="s">
        <v>389</v>
      </c>
      <c r="F146" s="10" t="s">
        <v>391</v>
      </c>
      <c r="G146" s="7">
        <v>11932124.869999999</v>
      </c>
      <c r="H146" s="9">
        <v>8.1233136350698544E-3</v>
      </c>
      <c r="I146" s="9"/>
      <c r="J146" s="9"/>
      <c r="K146" s="14"/>
      <c r="L146" s="13"/>
      <c r="M146" s="13"/>
      <c r="N146" s="12"/>
      <c r="O146" s="23"/>
      <c r="Q146" s="18"/>
    </row>
    <row r="147" spans="1:17" ht="15" customHeight="1" x14ac:dyDescent="0.25">
      <c r="A147" s="10" t="s">
        <v>415</v>
      </c>
      <c r="B147" s="10" t="s">
        <v>174</v>
      </c>
      <c r="C147" s="10"/>
      <c r="D147" s="10" t="s">
        <v>5</v>
      </c>
      <c r="E147" s="10" t="s">
        <v>389</v>
      </c>
      <c r="F147" s="10" t="s">
        <v>391</v>
      </c>
      <c r="G147" s="7">
        <v>10870617</v>
      </c>
      <c r="H147" s="9">
        <v>7.4006459251647234E-3</v>
      </c>
      <c r="I147" s="9"/>
      <c r="J147" s="9"/>
      <c r="K147" s="14"/>
      <c r="L147" s="13"/>
      <c r="M147" s="13"/>
      <c r="N147" s="12"/>
      <c r="O147" s="23"/>
      <c r="Q147" s="18"/>
    </row>
    <row r="148" spans="1:17" ht="15" customHeight="1" x14ac:dyDescent="0.25">
      <c r="A148" s="10" t="s">
        <v>415</v>
      </c>
      <c r="B148" s="10" t="s">
        <v>418</v>
      </c>
      <c r="C148" s="10"/>
      <c r="D148" s="10" t="s">
        <v>5</v>
      </c>
      <c r="E148" s="10" t="s">
        <v>389</v>
      </c>
      <c r="F148" s="10" t="s">
        <v>391</v>
      </c>
      <c r="G148" s="7">
        <v>8714618.4200000018</v>
      </c>
      <c r="H148" s="9">
        <v>5.9328560006610903E-3</v>
      </c>
      <c r="I148" s="9"/>
      <c r="J148" s="9"/>
      <c r="K148" s="14"/>
      <c r="L148" s="13"/>
      <c r="M148" s="13"/>
      <c r="N148" s="12"/>
      <c r="O148" s="23"/>
      <c r="Q148" s="18"/>
    </row>
    <row r="149" spans="1:17" ht="15" customHeight="1" x14ac:dyDescent="0.25">
      <c r="A149" s="10" t="s">
        <v>415</v>
      </c>
      <c r="B149" s="10" t="s">
        <v>419</v>
      </c>
      <c r="C149" s="10"/>
      <c r="D149" s="10" t="s">
        <v>5</v>
      </c>
      <c r="E149" s="10" t="s">
        <v>389</v>
      </c>
      <c r="F149" s="10" t="s">
        <v>391</v>
      </c>
      <c r="G149" s="7">
        <v>6626102</v>
      </c>
      <c r="H149" s="9">
        <v>4.5110074953450966E-3</v>
      </c>
      <c r="I149" s="9"/>
      <c r="J149" s="9"/>
      <c r="K149" s="14"/>
      <c r="L149" s="13"/>
      <c r="M149" s="13"/>
      <c r="N149" s="12"/>
      <c r="O149" s="23"/>
      <c r="Q149" s="18"/>
    </row>
    <row r="150" spans="1:17" ht="15" customHeight="1" x14ac:dyDescent="0.25">
      <c r="A150" s="10" t="s">
        <v>415</v>
      </c>
      <c r="B150" s="10" t="s">
        <v>420</v>
      </c>
      <c r="C150" s="10"/>
      <c r="D150" s="10" t="s">
        <v>5</v>
      </c>
      <c r="E150" s="10" t="s">
        <v>389</v>
      </c>
      <c r="F150" s="10" t="s">
        <v>391</v>
      </c>
      <c r="G150" s="7">
        <v>5788445.927455402</v>
      </c>
      <c r="H150" s="9">
        <v>3.9407366450367222E-3</v>
      </c>
      <c r="I150" s="9"/>
      <c r="J150" s="9"/>
      <c r="K150" s="14"/>
      <c r="L150" s="13"/>
      <c r="M150" s="13"/>
      <c r="N150" s="12"/>
      <c r="O150" s="23"/>
      <c r="Q150" s="18"/>
    </row>
    <row r="151" spans="1:17" ht="15" customHeight="1" x14ac:dyDescent="0.25">
      <c r="A151" s="10" t="s">
        <v>415</v>
      </c>
      <c r="B151" s="10" t="s">
        <v>421</v>
      </c>
      <c r="C151" s="10"/>
      <c r="D151" s="10" t="s">
        <v>5</v>
      </c>
      <c r="E151" s="10" t="s">
        <v>389</v>
      </c>
      <c r="F151" s="10" t="s">
        <v>391</v>
      </c>
      <c r="G151" s="7">
        <v>3007888.1883608485</v>
      </c>
      <c r="H151" s="9">
        <v>2.0477508741724429E-3</v>
      </c>
      <c r="I151" s="9"/>
      <c r="J151" s="9"/>
      <c r="K151" s="14"/>
      <c r="L151" s="13"/>
      <c r="M151" s="13"/>
      <c r="N151" s="12"/>
      <c r="O151" s="23"/>
      <c r="Q151" s="18"/>
    </row>
    <row r="152" spans="1:17" ht="15" customHeight="1" x14ac:dyDescent="0.25">
      <c r="A152" s="10" t="s">
        <v>415</v>
      </c>
      <c r="B152" s="10" t="s">
        <v>422</v>
      </c>
      <c r="C152" s="10"/>
      <c r="D152" s="10" t="s">
        <v>5</v>
      </c>
      <c r="E152" s="10" t="s">
        <v>389</v>
      </c>
      <c r="F152" s="10" t="s">
        <v>391</v>
      </c>
      <c r="G152" s="7">
        <v>3486839.39</v>
      </c>
      <c r="H152" s="9">
        <v>2.3738177624423114E-3</v>
      </c>
      <c r="I152" s="9"/>
      <c r="J152" s="9"/>
      <c r="K152" s="14"/>
      <c r="L152" s="13"/>
      <c r="M152" s="13"/>
      <c r="N152" s="12"/>
      <c r="O152" s="23"/>
      <c r="Q152" s="18"/>
    </row>
    <row r="153" spans="1:17" ht="21" customHeight="1" x14ac:dyDescent="0.25">
      <c r="A153" s="5"/>
      <c r="B153" s="5" t="s">
        <v>423</v>
      </c>
      <c r="C153" s="11"/>
      <c r="D153" s="11"/>
      <c r="E153" s="11"/>
      <c r="F153" s="11"/>
      <c r="G153" s="28">
        <f>SUM(G145:G152)</f>
        <v>81030226.765816242</v>
      </c>
      <c r="H153" s="29">
        <f>G153/$G$158</f>
        <v>5.5164855640633045E-2</v>
      </c>
      <c r="I153" s="11"/>
      <c r="J153" s="9"/>
      <c r="K153" s="5"/>
      <c r="L153" s="32"/>
      <c r="M153" s="4"/>
      <c r="N153" s="3"/>
    </row>
    <row r="154" spans="1:17" ht="21" customHeight="1" x14ac:dyDescent="0.25">
      <c r="A154" s="5"/>
      <c r="B154" s="5" t="s">
        <v>424</v>
      </c>
      <c r="C154" s="11"/>
      <c r="D154" s="11"/>
      <c r="E154" s="11"/>
      <c r="F154" s="11"/>
      <c r="G154" s="28">
        <f>G153+G144+G87+G83+G139</f>
        <v>1448563578.3442855</v>
      </c>
      <c r="H154" s="29">
        <f>G154/$G$158</f>
        <v>0.9861727391753079</v>
      </c>
      <c r="I154" s="11"/>
      <c r="J154" s="9"/>
      <c r="K154" s="6"/>
      <c r="L154" s="6"/>
      <c r="M154" s="8"/>
      <c r="N154" s="12"/>
      <c r="O154" s="17" t="s">
        <v>113</v>
      </c>
    </row>
    <row r="155" spans="1:17" ht="15" customHeight="1" x14ac:dyDescent="0.25">
      <c r="A155" s="10"/>
      <c r="B155" s="10" t="s">
        <v>3</v>
      </c>
      <c r="C155" s="8"/>
      <c r="D155" s="8"/>
      <c r="E155" s="8"/>
      <c r="F155" s="8"/>
      <c r="G155" s="7">
        <v>21070371.949999999</v>
      </c>
      <c r="H155" s="9"/>
      <c r="I155" s="8"/>
      <c r="J155" s="8"/>
      <c r="K155" s="7"/>
      <c r="L155" s="6"/>
      <c r="M155" s="8"/>
      <c r="N155" s="12"/>
      <c r="O155" s="17"/>
    </row>
    <row r="156" spans="1:17" ht="15" customHeight="1" x14ac:dyDescent="0.25">
      <c r="A156" s="10"/>
      <c r="B156" s="10" t="s">
        <v>2</v>
      </c>
      <c r="C156" s="8"/>
      <c r="D156" s="8"/>
      <c r="E156" s="8"/>
      <c r="F156" s="8"/>
      <c r="G156" s="24">
        <f>-783506.920000067+23640.0399999619</f>
        <v>-759866.88000010513</v>
      </c>
      <c r="H156" s="9"/>
      <c r="I156" s="8"/>
      <c r="J156" s="8"/>
      <c r="K156" s="7"/>
      <c r="L156" s="6"/>
      <c r="M156" s="8"/>
      <c r="N156" s="12"/>
      <c r="O156" s="17" t="s">
        <v>113</v>
      </c>
    </row>
    <row r="157" spans="1:17" ht="15" customHeight="1" x14ac:dyDescent="0.25">
      <c r="A157" s="10"/>
      <c r="B157" s="10" t="s">
        <v>1</v>
      </c>
      <c r="C157" s="21"/>
      <c r="D157" s="21"/>
      <c r="E157" s="21"/>
      <c r="F157" s="21"/>
      <c r="G157" s="27">
        <f>G155+G156</f>
        <v>20310505.069999896</v>
      </c>
      <c r="H157" s="30">
        <f>G157/$G$158</f>
        <v>1.3827260824692121E-2</v>
      </c>
      <c r="I157" s="21"/>
      <c r="J157" s="20"/>
      <c r="K157" s="20"/>
      <c r="L157" s="22"/>
      <c r="M157" s="8"/>
      <c r="N157" s="12"/>
      <c r="O157" s="17"/>
    </row>
    <row r="158" spans="1:17" ht="21" customHeight="1" x14ac:dyDescent="0.25">
      <c r="A158" s="5"/>
      <c r="B158" s="5" t="s">
        <v>0</v>
      </c>
      <c r="C158" s="5"/>
      <c r="D158" s="5"/>
      <c r="E158" s="5"/>
      <c r="F158" s="5"/>
      <c r="G158" s="31">
        <f>SUM(G154:G156)</f>
        <v>1468874083.4142854</v>
      </c>
      <c r="H158" s="33">
        <f>G158/$G$158</f>
        <v>1</v>
      </c>
      <c r="I158" s="5"/>
      <c r="J158" s="5"/>
      <c r="K158" s="5"/>
      <c r="L158" s="5"/>
      <c r="M158" s="5"/>
      <c r="N158" s="5"/>
      <c r="O158" s="5" t="s">
        <v>113</v>
      </c>
    </row>
    <row r="159" spans="1:17" x14ac:dyDescent="0.25">
      <c r="C159" s="1"/>
      <c r="D159" s="1"/>
      <c r="E159" s="1"/>
      <c r="F159" s="1"/>
      <c r="H159" s="1"/>
    </row>
    <row r="160" spans="1:17" x14ac:dyDescent="0.25">
      <c r="C160" s="1"/>
      <c r="D160" s="1"/>
      <c r="E160" s="1"/>
      <c r="F160" s="1"/>
      <c r="H160" s="1"/>
    </row>
    <row r="161" spans="7:7" s="1" customFormat="1" x14ac:dyDescent="0.25">
      <c r="G161" s="35"/>
    </row>
    <row r="177" spans="2:2" x14ac:dyDescent="0.25">
      <c r="B177" s="19"/>
    </row>
    <row r="178" spans="2:2" x14ac:dyDescent="0.25">
      <c r="B178" s="19"/>
    </row>
    <row r="204" spans="2:2" x14ac:dyDescent="0.25">
      <c r="B204" s="19"/>
    </row>
    <row r="209" spans="2:2" x14ac:dyDescent="0.25">
      <c r="B209" s="19"/>
    </row>
  </sheetData>
  <autoFilter ref="A5:O158" xr:uid="{7DBCB685-808C-4515-ACE8-89D494FF9ABE}"/>
  <mergeCells count="3">
    <mergeCell ref="A1:J1"/>
    <mergeCell ref="A2:J2"/>
    <mergeCell ref="I84:J84"/>
  </mergeCells>
  <phoneticPr fontId="9" type="noConversion"/>
  <conditionalFormatting sqref="C153:C157 C139 C5 C83 C87 C144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6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6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5">
        <v>0.09</v>
      </c>
      <c r="G2" s="26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5">
        <v>7.0000000000000007E-2</v>
      </c>
      <c r="G3" s="26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5">
        <v>9.7500000000000003E-2</v>
      </c>
      <c r="G4" s="26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5">
        <v>6.2E-2</v>
      </c>
      <c r="G5" s="26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5">
        <v>8.5000000000000006E-2</v>
      </c>
      <c r="G6" s="26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5">
        <v>9.5000000000000001E-2</v>
      </c>
      <c r="G7" s="26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5">
        <v>0.08</v>
      </c>
      <c r="G8" s="26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5">
        <v>9.5000000000000001E-2</v>
      </c>
      <c r="G9" s="26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5">
        <v>0.1</v>
      </c>
      <c r="G10" s="26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5">
        <v>7.7499999999999999E-2</v>
      </c>
      <c r="G11" s="26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5">
        <v>7.7499999999999999E-2</v>
      </c>
      <c r="G12" s="26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5">
        <v>7.0000000000000007E-2</v>
      </c>
      <c r="G13" s="26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5">
        <v>0.05</v>
      </c>
      <c r="G14" s="26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5">
        <v>0.1</v>
      </c>
      <c r="G15" s="26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5">
        <v>0.05</v>
      </c>
      <c r="G16" s="26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5">
        <v>5.9299999999999999E-2</v>
      </c>
      <c r="G17" s="26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5">
        <v>9.8500000000000004E-2</v>
      </c>
      <c r="G18" s="26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5">
        <v>0.09</v>
      </c>
      <c r="G19" s="26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5">
        <v>8.5000000000000006E-2</v>
      </c>
      <c r="G20" s="26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5">
        <v>9.5000000000000001E-2</v>
      </c>
      <c r="G21" s="26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5">
        <v>5.9426E-2</v>
      </c>
      <c r="G22" s="26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5">
        <v>0.12</v>
      </c>
      <c r="G23" s="26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5">
        <v>9.1700000000000004E-2</v>
      </c>
      <c r="G24" s="26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5">
        <v>5.2499999999999998E-2</v>
      </c>
      <c r="G25" s="26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5">
        <v>0.09</v>
      </c>
      <c r="G26" s="26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5">
        <v>5.0599999999999999E-2</v>
      </c>
      <c r="G27" s="26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5">
        <v>7.85E-2</v>
      </c>
      <c r="G28" s="26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5">
        <v>7.85E-2</v>
      </c>
      <c r="G29" s="26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5">
        <v>6.5000000000000002E-2</v>
      </c>
      <c r="G30" s="26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5">
        <v>5.5E-2</v>
      </c>
      <c r="G31" s="26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5">
        <v>0.09</v>
      </c>
      <c r="G32" s="26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5">
        <v>0.06</v>
      </c>
      <c r="G33" s="26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5">
        <v>0.06</v>
      </c>
      <c r="G34" s="26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5">
        <v>0.09</v>
      </c>
      <c r="G35" s="26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5">
        <v>8.2000000000000003E-2</v>
      </c>
      <c r="G36" s="26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5">
        <v>8.2000000000000003E-2</v>
      </c>
      <c r="G37" s="26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5">
        <v>8.9200000000000002E-2</v>
      </c>
      <c r="G38" s="26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5">
        <v>5.7500000000000002E-2</v>
      </c>
      <c r="G39" s="26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5">
        <v>7.0000000000000007E-2</v>
      </c>
      <c r="G40" s="26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5">
        <v>9.5000000000000001E-2</v>
      </c>
      <c r="G41" s="26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5">
        <v>0.1</v>
      </c>
      <c r="G42" s="26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5">
        <v>0.1</v>
      </c>
      <c r="G43" s="26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5">
        <v>8.5000000000000006E-2</v>
      </c>
      <c r="G44" s="26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5">
        <v>8.5000000000000006E-2</v>
      </c>
      <c r="G45" s="26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5">
        <v>8.5000000000000006E-2</v>
      </c>
      <c r="G46" s="26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5">
        <v>0.05</v>
      </c>
      <c r="G47" s="26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5">
        <v>0.09</v>
      </c>
      <c r="G48" s="26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5">
        <v>8.5000000000000006E-2</v>
      </c>
      <c r="G49" s="26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5">
        <v>0.09</v>
      </c>
      <c r="G50" s="26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5">
        <v>0.09</v>
      </c>
      <c r="G51" s="26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5">
        <v>0.09</v>
      </c>
      <c r="G52" s="26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5">
        <v>6.1017000000000002E-2</v>
      </c>
      <c r="G53" s="26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VGHF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2024-10-28T19:09:22Z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