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RI/Documentos Compartilhados/General/01.RI/09.Relatorio Carta Mensal/COOKIE/"/>
    </mc:Choice>
  </mc:AlternateContent>
  <xr:revisionPtr revIDLastSave="0" documentId="8_{EC1FAEB9-E312-4A17-A0A6-9AF3C62C6A56}" xr6:coauthVersionLast="47" xr6:coauthVersionMax="47" xr10:uidLastSave="{00000000-0000-0000-0000-000000000000}"/>
  <bookViews>
    <workbookView xWindow="-108" yWindow="-108" windowWidth="23256" windowHeight="12576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20" l="1"/>
  <c r="E15" i="20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<sst xmlns="http://schemas.openxmlformats.org/spreadsheetml/2006/main" count="168" uniqueCount="91">
  <si>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</si>
  <si>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</si>
  <si>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</si>
  <si>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</si>
  <si>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</si>
  <si>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</si>
  <si>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</si>
  <si>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</si>
  <si>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</si>
  <si>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</si>
  <si>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</si>
  <si>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</si>
  <si>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</si>
  <si>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</si>
  <si>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</si>
  <si>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</si>
  <si>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</si>
  <si>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</si>
  <si>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</si>
  <si>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</si>
  <si>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</si>
  <si>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</si>
  <si>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</si>
  <si>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</si>
  <si>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</si>
  <si>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</si>
  <si>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</si>
  <si>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</si>
  <si>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</si>
  <si>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</si>
  <si>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</si>
  <si>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</si>
  <si>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</si>
  <si>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</si>
  <si>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</si>
  <si>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</si>
  <si>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</si>
  <si>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</si>
  <si>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</si>
  <si>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</si>
  <si>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</si>
  <si>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</si>
  <si>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</si>
  <si>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</si>
  <si>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</si>
  <si>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</si>
  <si>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</si>
  <si>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</si>
  <si>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</si>
  <si>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</si>
  <si>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</si>
  <si>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</si>
  <si>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</si>
  <si>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</si>
  <si>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</si>
  <si>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</si>
  <si>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</si>
  <si>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</si>
  <si>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</si>
  <si>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</si>
  <si>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</si>
  <si>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</si>
  <si>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</si>
  <si>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</si>
  <si>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</si>
  <si>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</si>
  <si>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</si>
  <si>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</si>
  <si>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</si>
  <si>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</si>
  <si>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R$ 0,15/cota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</si>
  <si>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</si>
  <si>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</si>
  <si>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</si>
  <si>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</si>
  <si>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</si>
  <si>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</si>
  <si>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</si>
  <si>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</si>
  <si>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</si>
  <si>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</si>
  <si>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</si>
  <si>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</si>
  <si>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</si>
  <si>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</si>
  <si>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</si>
  <si>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Data Base: Maio/2024</t>
  </si>
  <si>
    <t>R$ 323,2 milhões</t>
  </si>
  <si>
    <t>R$ 917,2 milhões</t>
  </si>
  <si>
    <t>22,38% a.a.</t>
  </si>
  <si>
    <t>R$ 254,7 mil/dia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</si>
</sst>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10" fontId="16" fillId="0" borderId="4" xfId="0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0" fontId="15" fillId="0" borderId="5" xfId="5" applyNumberFormat="1" applyFont="1" applyBorder="1" applyAlignment="1">
      <alignment horizontal="center" vertical="center" wrapText="1" readingOrder="1"/>
    </xf>
    <xf numFmtId="10" fontId="16" fillId="0" borderId="5" xfId="0" applyNumberFormat="1" applyFont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6.5100000000000005E-2</c:v>
                </c:pt>
                <c:pt idx="1">
                  <c:v>6.1819018050302182E-2</c:v>
                </c:pt>
                <c:pt idx="2">
                  <c:v>6.1819018050302182E-2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7.46E-2</c:v>
                </c:pt>
                <c:pt idx="1">
                  <c:v>6.8900362992035766E-2</c:v>
                </c:pt>
                <c:pt idx="2">
                  <c:v>6.200924598245746E-2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13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0.71499999999999997</c:v>
                </c:pt>
                <c:pt idx="1">
                  <c:v>0.75800000000000001</c:v>
                </c:pt>
                <c:pt idx="2">
                  <c:v>0.76814111769454385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0.217</c:v>
                </c:pt>
                <c:pt idx="1">
                  <c:v>0.183</c:v>
                </c:pt>
                <c:pt idx="2">
                  <c:v>0.17629756043934863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6.8000000000000005E-2</c:v>
                </c:pt>
                <c:pt idx="1">
                  <c:v>5.8999999999999997E-2</c:v>
                </c:pt>
                <c:pt idx="2">
                  <c:v>5.5561321866107689E-2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1</c:v>
                </c:pt>
                <c:pt idx="1">
                  <c:v>0.83580695478422995</c:v>
                </c:pt>
                <c:pt idx="2">
                  <c:v>0.84191646656274943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16D-9089-B02A7CF59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</c:v>
                </c:pt>
                <c:pt idx="1">
                  <c:v>0.16419304521576994</c:v>
                </c:pt>
                <c:pt idx="2">
                  <c:v>0.15808353343725062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200780</xdr:colOff>
      <xdr:row>15</xdr:row>
      <xdr:rowOff>54286</xdr:rowOff>
    </xdr:from>
    <xdr:to>
      <xdr:col>3</xdr:col>
      <xdr:colOff>1389194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05730" y="329278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107605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278073</xdr:colOff>
      <xdr:row>14</xdr:row>
      <xdr:rowOff>34290</xdr:rowOff>
    </xdr:from>
    <xdr:to>
      <xdr:col>3</xdr:col>
      <xdr:colOff>1355799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783023" y="307276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14</xdr:col>
      <xdr:colOff>822228</xdr:colOff>
      <xdr:row>1</xdr:row>
      <xdr:rowOff>85433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86690"/>
          <a:ext cx="12938028" cy="7019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15</xdr:col>
      <xdr:colOff>87630</xdr:colOff>
      <xdr:row>0</xdr:row>
      <xdr:rowOff>59909</xdr:rowOff>
    </xdr:from>
    <xdr:to>
      <xdr:col>17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1</xdr:col>
      <xdr:colOff>541020</xdr:colOff>
      <xdr:row>2</xdr:row>
      <xdr:rowOff>162643</xdr:rowOff>
    </xdr:from>
    <xdr:to>
      <xdr:col>12</xdr:col>
      <xdr:colOff>594360</xdr:colOff>
      <xdr:row>4</xdr:row>
      <xdr:rowOff>3201723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8B6A8B2-4C85-759D-1844-D5489087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420" y="528403"/>
          <a:ext cx="7589520" cy="3404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>
      <selection activeCell="F7" sqref="F7"/>
    </sheetView>
  </sheetViews>
  <sheetFormatPr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2187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6"/>
    </row>
    <row r="2" spans="2:9" x14ac:dyDescent="0.3">
      <c r="D2" s="106" t="s">
        <v>71</v>
      </c>
      <c r="I2" s="116"/>
    </row>
    <row r="3" spans="2:9" ht="42" customHeight="1" x14ac:dyDescent="0.35">
      <c r="D3" s="142" t="s">
        <v>72</v>
      </c>
      <c r="E3" s="142"/>
      <c r="F3" s="142"/>
      <c r="G3" s="142"/>
      <c r="H3" s="142"/>
      <c r="I3" s="116"/>
    </row>
    <row r="4" spans="2:9" ht="15" customHeight="1" x14ac:dyDescent="0.35">
      <c r="D4" s="107"/>
      <c r="E4" s="107"/>
      <c r="F4" s="107"/>
      <c r="G4" s="107"/>
      <c r="H4" s="108" t="s">
        <v>73</v>
      </c>
      <c r="I4" s="116"/>
    </row>
    <row r="5" spans="2:9" ht="22.2" customHeight="1" x14ac:dyDescent="0.3">
      <c r="I5" s="116"/>
    </row>
    <row r="6" spans="2:9" x14ac:dyDescent="0.3">
      <c r="B6" s="108" t="s">
        <v>30</v>
      </c>
      <c r="C6" s="108"/>
      <c r="D6" s="108" t="s">
        <v>67</v>
      </c>
      <c r="E6" s="109"/>
      <c r="F6" s="108" t="s">
        <v>85</v>
      </c>
      <c r="H6" s="108" t="s">
        <v>76</v>
      </c>
      <c r="I6" s="116"/>
    </row>
    <row r="7" spans="2:9" ht="23.4" x14ac:dyDescent="0.45">
      <c r="B7" s="110" t="s">
        <v>87</v>
      </c>
      <c r="C7" s="110"/>
      <c r="D7" s="110" t="s">
        <v>88</v>
      </c>
      <c r="E7" s="110"/>
      <c r="F7" s="110" t="s">
        <v>70</v>
      </c>
      <c r="H7" s="110" t="s">
        <v>89</v>
      </c>
      <c r="I7" s="116"/>
    </row>
    <row r="8" spans="2:9" ht="13.8" customHeight="1" x14ac:dyDescent="0.45">
      <c r="B8" s="111"/>
      <c r="C8" s="111"/>
      <c r="D8" s="111"/>
      <c r="E8" s="111"/>
      <c r="F8" s="111"/>
      <c r="I8" s="116"/>
    </row>
    <row r="9" spans="2:9" x14ac:dyDescent="0.3">
      <c r="B9" s="108" t="s">
        <v>63</v>
      </c>
      <c r="C9" s="108"/>
      <c r="D9" s="108" t="s">
        <v>64</v>
      </c>
      <c r="E9" s="109"/>
      <c r="F9" s="108" t="s">
        <v>69</v>
      </c>
      <c r="I9" s="116"/>
    </row>
    <row r="10" spans="2:9" ht="23.4" x14ac:dyDescent="0.45">
      <c r="B10" s="112">
        <v>9.65</v>
      </c>
      <c r="C10" s="110"/>
      <c r="D10" s="112">
        <v>9.8000000000000007</v>
      </c>
      <c r="E10" s="110"/>
      <c r="F10" s="113" t="s">
        <v>75</v>
      </c>
      <c r="I10" s="116"/>
    </row>
    <row r="11" spans="2:9" x14ac:dyDescent="0.3">
      <c r="I11" s="116"/>
    </row>
    <row r="12" spans="2:9" x14ac:dyDescent="0.3">
      <c r="B12" s="108" t="s">
        <v>65</v>
      </c>
      <c r="C12" s="108"/>
      <c r="D12" s="108" t="s">
        <v>66</v>
      </c>
      <c r="E12" s="109"/>
      <c r="F12" s="108" t="s">
        <v>68</v>
      </c>
      <c r="I12" s="116"/>
    </row>
    <row r="13" spans="2:9" ht="23.4" x14ac:dyDescent="0.45">
      <c r="B13" s="114">
        <v>1721</v>
      </c>
      <c r="C13" s="110"/>
      <c r="D13" s="110" t="s">
        <v>90</v>
      </c>
      <c r="E13" s="110"/>
      <c r="F13" s="115">
        <v>45356</v>
      </c>
      <c r="I13" s="116"/>
    </row>
    <row r="14" spans="2:9" x14ac:dyDescent="0.3">
      <c r="I14" s="116"/>
    </row>
    <row r="15" spans="2:9" x14ac:dyDescent="0.3">
      <c r="B15" s="108" t="s">
        <v>74</v>
      </c>
      <c r="I15" s="116"/>
    </row>
    <row r="16" spans="2:9" ht="16.8" customHeight="1" x14ac:dyDescent="0.3">
      <c r="I16" s="116"/>
    </row>
    <row r="17" spans="1:9" x14ac:dyDescent="0.3">
      <c r="I17" s="116"/>
    </row>
    <row r="18" spans="1:9" ht="21" customHeight="1" x14ac:dyDescent="0.3">
      <c r="I18" s="116"/>
    </row>
    <row r="19" spans="1:9" x14ac:dyDescent="0.3">
      <c r="B19" s="108" t="s">
        <v>86</v>
      </c>
      <c r="I19" s="116"/>
    </row>
    <row r="20" spans="1:9" x14ac:dyDescent="0.3">
      <c r="A20" s="72"/>
      <c r="B20" s="72"/>
      <c r="C20" s="72"/>
      <c r="D20" s="72"/>
      <c r="E20" s="72"/>
      <c r="F20" s="72"/>
      <c r="G20" s="72"/>
      <c r="H20" s="72"/>
      <c r="I20" s="117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>
      <selection activeCell="J12" sqref="J12"/>
    </sheetView>
  </sheetViews>
  <sheetFormatPr defaultRowHeight="13.8" x14ac:dyDescent="0.25"/>
  <cols>
    <col min="1" max="1" width="8.88671875" style="3" customWidth="1"/>
    <col min="2" max="2" width="4.88671875" style="3" customWidth="1"/>
    <col min="3" max="3" width="8.21875" style="3" customWidth="1"/>
    <col min="4" max="4" width="23.109375" style="3" bestFit="1" customWidth="1"/>
    <col min="5" max="5" width="6.88671875" style="3" customWidth="1"/>
    <col min="6" max="6" width="13.109375" style="3" customWidth="1"/>
    <col min="7" max="7" width="17.21875" style="3" customWidth="1"/>
    <col min="8" max="8" width="21.7773437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8"/>
    </row>
    <row r="2" spans="2:15" x14ac:dyDescent="0.25">
      <c r="O2" s="118"/>
    </row>
    <row r="3" spans="2:15" ht="11.25" customHeight="1" x14ac:dyDescent="0.25">
      <c r="O3" s="118"/>
    </row>
    <row r="4" spans="2:15" ht="18" x14ac:dyDescent="0.25">
      <c r="C4" s="30" t="s">
        <v>33</v>
      </c>
      <c r="O4" s="118"/>
    </row>
    <row r="5" spans="2:15" ht="10.050000000000001" customHeight="1" x14ac:dyDescent="0.25">
      <c r="O5" s="118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9"/>
    </row>
    <row r="7" spans="2:15" s="31" customFormat="1" ht="20.100000000000001" customHeight="1" x14ac:dyDescent="0.3">
      <c r="B7" s="39" t="s">
        <v>7</v>
      </c>
      <c r="C7" s="33">
        <v>1</v>
      </c>
      <c r="D7" s="32" t="s">
        <v>79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37">
        <v>0</v>
      </c>
      <c r="K7" s="38">
        <v>0</v>
      </c>
      <c r="L7" s="48"/>
      <c r="M7" s="13"/>
      <c r="O7" s="120"/>
    </row>
    <row r="8" spans="2:15" s="31" customFormat="1" ht="20.100000000000001" customHeight="1" x14ac:dyDescent="0.3">
      <c r="B8" s="39" t="s">
        <v>7</v>
      </c>
      <c r="C8" s="33">
        <f>C7+1</f>
        <v>2</v>
      </c>
      <c r="D8" s="32" t="s">
        <v>80</v>
      </c>
      <c r="E8" s="33" t="s">
        <v>2</v>
      </c>
      <c r="F8" s="33" t="s">
        <v>13</v>
      </c>
      <c r="G8" s="42">
        <v>0.25</v>
      </c>
      <c r="H8" s="35">
        <v>45366</v>
      </c>
      <c r="I8" s="36">
        <v>10878.8575</v>
      </c>
      <c r="J8" s="37">
        <v>7.5542629361585067E-2</v>
      </c>
      <c r="K8" s="38">
        <v>0.15408309515185512</v>
      </c>
      <c r="L8" s="49"/>
      <c r="M8" s="13"/>
      <c r="O8" s="120"/>
    </row>
    <row r="9" spans="2:15" s="31" customFormat="1" ht="20.100000000000001" customHeight="1" x14ac:dyDescent="0.3">
      <c r="B9" s="39" t="s">
        <v>7</v>
      </c>
      <c r="C9" s="33">
        <f t="shared" ref="C9:C12" si="0">C8+1</f>
        <v>3</v>
      </c>
      <c r="D9" s="32" t="s">
        <v>81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37">
        <v>0</v>
      </c>
      <c r="K9" s="38">
        <v>0</v>
      </c>
      <c r="L9" s="50"/>
      <c r="M9" s="13"/>
      <c r="O9" s="120"/>
    </row>
    <row r="10" spans="2:15" s="31" customFormat="1" ht="20.100000000000001" customHeight="1" x14ac:dyDescent="0.3">
      <c r="B10" s="39" t="s">
        <v>7</v>
      </c>
      <c r="C10" s="33">
        <f t="shared" si="0"/>
        <v>4</v>
      </c>
      <c r="D10" s="32" t="s">
        <v>82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37">
        <v>0</v>
      </c>
      <c r="K10" s="38">
        <v>0</v>
      </c>
      <c r="L10" s="50"/>
      <c r="M10" s="13"/>
      <c r="O10" s="120"/>
    </row>
    <row r="11" spans="2:15" s="31" customFormat="1" ht="20.100000000000001" customHeight="1" x14ac:dyDescent="0.3">
      <c r="B11" s="39" t="s">
        <v>7</v>
      </c>
      <c r="C11" s="33">
        <f t="shared" si="0"/>
        <v>5</v>
      </c>
      <c r="D11" s="32" t="s">
        <v>83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37">
        <v>0.1517440758293839</v>
      </c>
      <c r="K11" s="38">
        <v>0.1517440758293839</v>
      </c>
      <c r="L11" s="50"/>
      <c r="M11" s="13"/>
      <c r="O11" s="120"/>
    </row>
    <row r="12" spans="2:15" s="31" customFormat="1" ht="20.100000000000001" customHeight="1" thickBot="1" x14ac:dyDescent="0.35">
      <c r="B12" s="39" t="s">
        <v>7</v>
      </c>
      <c r="C12" s="40">
        <f t="shared" si="0"/>
        <v>6</v>
      </c>
      <c r="D12" s="41" t="s">
        <v>84</v>
      </c>
      <c r="E12" s="40" t="s">
        <v>2</v>
      </c>
      <c r="F12" s="40" t="s">
        <v>13</v>
      </c>
      <c r="G12" s="43">
        <v>0.28399999999999997</v>
      </c>
      <c r="H12" s="44">
        <v>45366</v>
      </c>
      <c r="I12" s="45">
        <v>4564.8</v>
      </c>
      <c r="J12" s="46">
        <v>0.125</v>
      </c>
      <c r="K12" s="47">
        <v>0.125</v>
      </c>
      <c r="L12" s="51"/>
      <c r="M12" s="13"/>
      <c r="O12" s="120"/>
    </row>
    <row r="13" spans="2:15" ht="16.05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8"/>
    </row>
    <row r="14" spans="2:15" ht="16.05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8"/>
    </row>
    <row r="15" spans="2:15" ht="16.05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8"/>
    </row>
    <row r="16" spans="2:15" ht="16.05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8"/>
    </row>
    <row r="17" spans="1:15" ht="16.05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8"/>
    </row>
    <row r="18" spans="1:15" ht="16.05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8"/>
    </row>
    <row r="19" spans="1:15" ht="16.05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8"/>
    </row>
    <row r="20" spans="1:15" ht="16.05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8"/>
    </row>
    <row r="21" spans="1:15" ht="16.05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8"/>
    </row>
    <row r="22" spans="1:15" ht="16.05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8"/>
    </row>
    <row r="23" spans="1:15" ht="16.05" customHeight="1" x14ac:dyDescent="0.25">
      <c r="A23" s="121"/>
      <c r="B23" s="121"/>
      <c r="C23" s="122"/>
      <c r="D23" s="123"/>
      <c r="E23" s="124"/>
      <c r="F23" s="125"/>
      <c r="G23" s="122"/>
      <c r="H23" s="126"/>
      <c r="I23" s="127"/>
      <c r="J23" s="122"/>
      <c r="K23" s="126"/>
      <c r="L23" s="121"/>
      <c r="M23" s="121"/>
      <c r="N23" s="121"/>
      <c r="O23" s="128"/>
    </row>
    <row r="24" spans="1:15" ht="16.05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05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05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05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05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05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05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05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05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05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05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05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05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05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05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05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05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05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05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05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05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05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05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05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05" customHeight="1" x14ac:dyDescent="0.25">
      <c r="I48" s="12"/>
    </row>
    <row r="49" spans="9:9" ht="16.05" customHeight="1" x14ac:dyDescent="0.25">
      <c r="I49" s="12"/>
    </row>
    <row r="50" spans="9:9" ht="16.05" customHeight="1" x14ac:dyDescent="0.25"/>
    <row r="51" spans="9:9" ht="16.05" customHeight="1" x14ac:dyDescent="0.25"/>
    <row r="52" spans="9:9" ht="16.05" customHeight="1" x14ac:dyDescent="0.25"/>
    <row r="53" spans="9:9" ht="16.05" customHeight="1" x14ac:dyDescent="0.25"/>
    <row r="54" spans="9:9" ht="16.05" customHeight="1" x14ac:dyDescent="0.25"/>
    <row r="55" spans="9:9" ht="16.05" customHeight="1" x14ac:dyDescent="0.25"/>
    <row r="56" spans="9:9" ht="16.05" customHeight="1" x14ac:dyDescent="0.25"/>
    <row r="57" spans="9:9" ht="16.05" customHeight="1" x14ac:dyDescent="0.25"/>
    <row r="58" spans="9:9" ht="16.05" customHeight="1" x14ac:dyDescent="0.25"/>
    <row r="59" spans="9:9" ht="16.05" customHeight="1" x14ac:dyDescent="0.25"/>
    <row r="60" spans="9:9" ht="16.05" customHeight="1" x14ac:dyDescent="0.25"/>
    <row r="61" spans="9:9" ht="16.05" customHeight="1" x14ac:dyDescent="0.25"/>
    <row r="62" spans="9:9" ht="16.05" customHeight="1" x14ac:dyDescent="0.25"/>
    <row r="63" spans="9:9" ht="16.05" customHeight="1" x14ac:dyDescent="0.25"/>
    <row r="64" spans="9:9" ht="16.0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zoomScaleNormal="100" workbookViewId="0"/>
  </sheetViews>
  <sheetFormatPr defaultColWidth="9.21875" defaultRowHeight="15.6" x14ac:dyDescent="0.3"/>
  <cols>
    <col min="2" max="2" width="2.21875" style="13" customWidth="1"/>
    <col min="3" max="3" width="4.44140625" style="13" customWidth="1"/>
    <col min="4" max="4" width="25.5546875" style="13" customWidth="1"/>
    <col min="5" max="16" width="10.21875" style="13" customWidth="1"/>
  </cols>
  <sheetData>
    <row r="1" spans="2:19" x14ac:dyDescent="0.3">
      <c r="S1" s="129"/>
    </row>
    <row r="2" spans="2:19" x14ac:dyDescent="0.3">
      <c r="S2" s="129"/>
    </row>
    <row r="3" spans="2:19" ht="11.25" customHeight="1" x14ac:dyDescent="0.3">
      <c r="S3" s="129"/>
    </row>
    <row r="4" spans="2:19" s="1" customFormat="1" ht="26.25" customHeight="1" x14ac:dyDescent="0.3">
      <c r="B4" s="13"/>
      <c r="C4" s="20" t="s">
        <v>23</v>
      </c>
      <c r="D4" s="21"/>
      <c r="E4" s="22">
        <v>45352</v>
      </c>
      <c r="F4" s="22">
        <v>45383</v>
      </c>
      <c r="G4" s="22">
        <v>45413</v>
      </c>
      <c r="H4" s="22">
        <v>45444</v>
      </c>
      <c r="I4" s="22">
        <v>45474</v>
      </c>
      <c r="J4" s="22">
        <v>45505</v>
      </c>
      <c r="K4" s="22">
        <v>45536</v>
      </c>
      <c r="L4" s="22">
        <v>45566</v>
      </c>
      <c r="M4" s="22">
        <v>45597</v>
      </c>
      <c r="N4" s="22">
        <v>45627</v>
      </c>
      <c r="O4" s="22">
        <v>45658</v>
      </c>
      <c r="P4" s="22">
        <v>45689</v>
      </c>
      <c r="S4" s="130"/>
    </row>
    <row r="5" spans="2:19" ht="20.25" customHeight="1" x14ac:dyDescent="0.3">
      <c r="C5" s="54" t="s">
        <v>19</v>
      </c>
      <c r="D5" s="52"/>
      <c r="E5" s="53">
        <v>6.5100000000000005E-2</v>
      </c>
      <c r="F5" s="53">
        <v>6.1819018050302182E-2</v>
      </c>
      <c r="G5" s="53">
        <v>6.1819018050302182E-2</v>
      </c>
      <c r="H5" s="53"/>
      <c r="I5" s="53"/>
      <c r="J5" s="53"/>
      <c r="K5" s="53"/>
      <c r="L5" s="53"/>
      <c r="M5" s="53"/>
      <c r="N5" s="53"/>
      <c r="O5" s="53"/>
      <c r="P5" s="53"/>
      <c r="S5" s="129"/>
    </row>
    <row r="6" spans="2:19" ht="20.25" customHeight="1" thickBot="1" x14ac:dyDescent="0.35">
      <c r="C6" s="55" t="s">
        <v>20</v>
      </c>
      <c r="D6" s="41"/>
      <c r="E6" s="56">
        <v>7.46E-2</v>
      </c>
      <c r="F6" s="56">
        <v>6.8900362992035766E-2</v>
      </c>
      <c r="G6" s="56">
        <v>6.200924598245746E-2</v>
      </c>
      <c r="H6" s="56"/>
      <c r="I6" s="56"/>
      <c r="J6" s="56"/>
      <c r="K6" s="56"/>
      <c r="L6" s="56"/>
      <c r="M6" s="56"/>
      <c r="N6" s="56"/>
      <c r="O6" s="56"/>
      <c r="P6" s="56"/>
      <c r="S6" s="129"/>
    </row>
    <row r="7" spans="2:19" s="1" customFormat="1" ht="238.8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30"/>
    </row>
    <row r="8" spans="2:19" ht="20.25" customHeight="1" x14ac:dyDescent="0.3">
      <c r="C8" s="4" t="s">
        <v>27</v>
      </c>
      <c r="D8" s="77"/>
      <c r="E8" s="15"/>
      <c r="F8" s="16"/>
      <c r="G8" s="17"/>
      <c r="H8" s="18"/>
      <c r="I8" s="19"/>
      <c r="J8" s="17"/>
      <c r="K8" s="18"/>
      <c r="S8" s="129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9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45352</v>
      </c>
      <c r="F10" s="22">
        <f t="shared" si="0"/>
        <v>45383</v>
      </c>
      <c r="G10" s="22">
        <f t="shared" si="0"/>
        <v>45413</v>
      </c>
      <c r="H10" s="22">
        <f t="shared" si="0"/>
        <v>45444</v>
      </c>
      <c r="I10" s="22">
        <f t="shared" si="0"/>
        <v>45474</v>
      </c>
      <c r="J10" s="22">
        <f t="shared" si="0"/>
        <v>45505</v>
      </c>
      <c r="K10" s="22">
        <f t="shared" si="0"/>
        <v>45536</v>
      </c>
      <c r="L10" s="22">
        <f t="shared" si="0"/>
        <v>45566</v>
      </c>
      <c r="M10" s="22">
        <f t="shared" si="0"/>
        <v>45597</v>
      </c>
      <c r="N10" s="22">
        <f t="shared" si="0"/>
        <v>45627</v>
      </c>
      <c r="O10" s="22">
        <f t="shared" si="0"/>
        <v>45658</v>
      </c>
      <c r="P10" s="22">
        <f t="shared" si="0"/>
        <v>45689</v>
      </c>
      <c r="S10" s="130"/>
    </row>
    <row r="11" spans="2:19" s="2" customFormat="1" ht="20.100000000000001" customHeight="1" x14ac:dyDescent="0.3">
      <c r="B11" s="26" t="s">
        <v>7</v>
      </c>
      <c r="C11" s="59">
        <v>1</v>
      </c>
      <c r="D11" s="60" t="str">
        <f>Portfólio!D7</f>
        <v>Cidade Jardim</v>
      </c>
      <c r="E11" s="62">
        <v>0</v>
      </c>
      <c r="F11" s="62">
        <v>0</v>
      </c>
      <c r="G11" s="37">
        <v>0</v>
      </c>
      <c r="H11" s="61"/>
      <c r="I11" s="61"/>
      <c r="J11" s="61"/>
      <c r="K11" s="61"/>
      <c r="L11" s="61"/>
      <c r="M11" s="61"/>
      <c r="N11" s="61"/>
      <c r="O11" s="61"/>
      <c r="P11" s="61"/>
      <c r="S11" s="131"/>
    </row>
    <row r="12" spans="2:19" s="2" customFormat="1" ht="20.100000000000001" customHeight="1" x14ac:dyDescent="0.3">
      <c r="B12" s="26" t="s">
        <v>8</v>
      </c>
      <c r="C12" s="63">
        <f>C11+1</f>
        <v>2</v>
      </c>
      <c r="D12" s="33" t="str">
        <f>Portfólio!D8</f>
        <v>Brazilian Financial Center</v>
      </c>
      <c r="E12" s="64">
        <v>7.5542629361585067E-2</v>
      </c>
      <c r="F12" s="64">
        <v>7.5542629361585067E-2</v>
      </c>
      <c r="G12" s="64">
        <v>7.5542629361585067E-2</v>
      </c>
      <c r="H12" s="64"/>
      <c r="I12" s="64"/>
      <c r="J12" s="64"/>
      <c r="K12" s="64"/>
      <c r="L12" s="64"/>
      <c r="M12" s="64"/>
      <c r="N12" s="64"/>
      <c r="O12" s="64"/>
      <c r="P12" s="64"/>
      <c r="S12" s="131"/>
    </row>
    <row r="13" spans="2:19" s="2" customFormat="1" ht="20.100000000000001" customHeight="1" x14ac:dyDescent="0.3">
      <c r="B13" s="26" t="s">
        <v>9</v>
      </c>
      <c r="C13" s="63">
        <f>C12+1</f>
        <v>3</v>
      </c>
      <c r="D13" s="33" t="str">
        <f>Portfólio!D9</f>
        <v>BM 336</v>
      </c>
      <c r="E13" s="37" t="s">
        <v>25</v>
      </c>
      <c r="F13" s="37">
        <v>0</v>
      </c>
      <c r="G13" s="37">
        <v>0</v>
      </c>
      <c r="H13" s="64"/>
      <c r="I13" s="64"/>
      <c r="J13" s="64"/>
      <c r="K13" s="64"/>
      <c r="L13" s="64"/>
      <c r="M13" s="64"/>
      <c r="N13" s="64"/>
      <c r="O13" s="64"/>
      <c r="P13" s="64"/>
      <c r="S13" s="131"/>
    </row>
    <row r="14" spans="2:19" s="2" customFormat="1" ht="20.100000000000001" customHeight="1" x14ac:dyDescent="0.3">
      <c r="B14" s="26" t="s">
        <v>10</v>
      </c>
      <c r="C14" s="63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64"/>
      <c r="I14" s="64"/>
      <c r="J14" s="64"/>
      <c r="K14" s="64"/>
      <c r="L14" s="64"/>
      <c r="M14" s="64"/>
      <c r="N14" s="64"/>
      <c r="O14" s="64"/>
      <c r="P14" s="64"/>
      <c r="S14" s="131"/>
    </row>
    <row r="15" spans="2:19" s="2" customFormat="1" ht="20.100000000000001" customHeight="1" x14ac:dyDescent="0.3">
      <c r="B15" s="26" t="s">
        <v>11</v>
      </c>
      <c r="C15" s="65">
        <f>C14+1</f>
        <v>5</v>
      </c>
      <c r="D15" s="66" t="str">
        <f>Portfólio!D11</f>
        <v>Burity</v>
      </c>
      <c r="E15" s="67">
        <v>0.1517440758293839</v>
      </c>
      <c r="F15" s="67">
        <v>0.1517440758293839</v>
      </c>
      <c r="G15" s="67">
        <v>0.1517440758293839</v>
      </c>
      <c r="H15" s="67"/>
      <c r="I15" s="67"/>
      <c r="J15" s="67"/>
      <c r="K15" s="67"/>
      <c r="L15" s="67"/>
      <c r="M15" s="67"/>
      <c r="N15" s="67"/>
      <c r="O15" s="67"/>
      <c r="P15" s="67"/>
      <c r="S15" s="131"/>
    </row>
    <row r="16" spans="2:19" s="2" customFormat="1" ht="20.100000000000001" customHeight="1" thickBot="1" x14ac:dyDescent="0.35">
      <c r="B16" s="26" t="s">
        <v>12</v>
      </c>
      <c r="C16" s="55">
        <f>C15+1</f>
        <v>6</v>
      </c>
      <c r="D16" s="40" t="str">
        <f>Portfólio!D12</f>
        <v>Transatlântico</v>
      </c>
      <c r="E16" s="68">
        <v>0.125</v>
      </c>
      <c r="F16" s="68">
        <v>0.125</v>
      </c>
      <c r="G16" s="68">
        <v>0.125</v>
      </c>
      <c r="H16" s="68"/>
      <c r="I16" s="68"/>
      <c r="J16" s="68"/>
      <c r="K16" s="68"/>
      <c r="L16" s="68"/>
      <c r="M16" s="68"/>
      <c r="N16" s="68"/>
      <c r="O16" s="68"/>
      <c r="P16" s="68"/>
      <c r="S16" s="131"/>
    </row>
    <row r="17" spans="2:19" ht="16.05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9"/>
    </row>
    <row r="18" spans="2:19" s="1" customFormat="1" ht="20.55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30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45352</v>
      </c>
      <c r="F19" s="22">
        <f t="shared" si="1"/>
        <v>45383</v>
      </c>
      <c r="G19" s="22">
        <f t="shared" si="1"/>
        <v>45413</v>
      </c>
      <c r="H19" s="22">
        <f t="shared" si="1"/>
        <v>45444</v>
      </c>
      <c r="I19" s="22">
        <f t="shared" si="1"/>
        <v>45474</v>
      </c>
      <c r="J19" s="22">
        <f t="shared" si="1"/>
        <v>45505</v>
      </c>
      <c r="K19" s="22">
        <f t="shared" si="1"/>
        <v>45536</v>
      </c>
      <c r="L19" s="22">
        <f t="shared" si="1"/>
        <v>45566</v>
      </c>
      <c r="M19" s="22">
        <f t="shared" si="1"/>
        <v>45597</v>
      </c>
      <c r="N19" s="22">
        <f t="shared" si="1"/>
        <v>45627</v>
      </c>
      <c r="O19" s="22">
        <f t="shared" si="1"/>
        <v>45658</v>
      </c>
      <c r="P19" s="22">
        <f t="shared" si="1"/>
        <v>45689</v>
      </c>
      <c r="S19" s="130"/>
    </row>
    <row r="20" spans="2:19" ht="20.25" customHeight="1" x14ac:dyDescent="0.3">
      <c r="C20" s="54" t="s">
        <v>16</v>
      </c>
      <c r="D20" s="52"/>
      <c r="E20" s="53">
        <v>0.71499999999999997</v>
      </c>
      <c r="F20" s="53">
        <v>0.75800000000000001</v>
      </c>
      <c r="G20" s="53">
        <v>0.76814111769454385</v>
      </c>
      <c r="H20" s="53"/>
      <c r="I20" s="53"/>
      <c r="J20" s="53"/>
      <c r="K20" s="53"/>
      <c r="L20" s="53"/>
      <c r="M20" s="53"/>
      <c r="N20" s="53"/>
      <c r="O20" s="53"/>
      <c r="P20" s="53"/>
      <c r="S20" s="129"/>
    </row>
    <row r="21" spans="2:19" ht="20.25" customHeight="1" x14ac:dyDescent="0.3">
      <c r="C21" s="65" t="s">
        <v>17</v>
      </c>
      <c r="D21" s="72"/>
      <c r="E21" s="58">
        <v>0.217</v>
      </c>
      <c r="F21" s="58">
        <v>0.183</v>
      </c>
      <c r="G21" s="58">
        <v>0.17629756043934863</v>
      </c>
      <c r="H21" s="58"/>
      <c r="I21" s="58"/>
      <c r="J21" s="58"/>
      <c r="K21" s="58"/>
      <c r="L21" s="58"/>
      <c r="M21" s="58"/>
      <c r="N21" s="58"/>
      <c r="O21" s="58"/>
      <c r="P21" s="58"/>
      <c r="S21" s="129"/>
    </row>
    <row r="22" spans="2:19" ht="20.25" customHeight="1" thickBot="1" x14ac:dyDescent="0.35">
      <c r="C22" s="69" t="s">
        <v>26</v>
      </c>
      <c r="D22" s="70"/>
      <c r="E22" s="71">
        <v>6.8000000000000005E-2</v>
      </c>
      <c r="F22" s="71">
        <v>5.8999999999999997E-2</v>
      </c>
      <c r="G22" s="71">
        <v>5.5561321866107689E-2</v>
      </c>
      <c r="H22" s="71"/>
      <c r="I22" s="71"/>
      <c r="J22" s="71"/>
      <c r="K22" s="71"/>
      <c r="L22" s="71"/>
      <c r="M22" s="71"/>
      <c r="N22" s="71"/>
      <c r="O22" s="71"/>
      <c r="P22" s="71"/>
      <c r="S22" s="129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9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9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45352</v>
      </c>
      <c r="F25" s="22">
        <f t="shared" si="2"/>
        <v>45383</v>
      </c>
      <c r="G25" s="22">
        <f t="shared" si="2"/>
        <v>45413</v>
      </c>
      <c r="H25" s="22">
        <f t="shared" si="2"/>
        <v>45444</v>
      </c>
      <c r="I25" s="22">
        <f t="shared" si="2"/>
        <v>45474</v>
      </c>
      <c r="J25" s="22">
        <f t="shared" si="2"/>
        <v>45505</v>
      </c>
      <c r="K25" s="22">
        <f t="shared" si="2"/>
        <v>45536</v>
      </c>
      <c r="L25" s="22">
        <f t="shared" si="2"/>
        <v>45566</v>
      </c>
      <c r="M25" s="22">
        <f t="shared" si="2"/>
        <v>45597</v>
      </c>
      <c r="N25" s="22">
        <f t="shared" si="2"/>
        <v>45627</v>
      </c>
      <c r="O25" s="22">
        <f t="shared" si="2"/>
        <v>45658</v>
      </c>
      <c r="P25" s="22">
        <f t="shared" si="2"/>
        <v>45689</v>
      </c>
      <c r="S25" s="130"/>
    </row>
    <row r="26" spans="2:19" ht="20.25" customHeight="1" x14ac:dyDescent="0.3">
      <c r="C26" s="143" t="s">
        <v>77</v>
      </c>
      <c r="D26" s="143"/>
      <c r="E26" s="53">
        <v>1</v>
      </c>
      <c r="F26" s="53">
        <v>0.83580695478422995</v>
      </c>
      <c r="G26" s="53">
        <v>0.84191646656274943</v>
      </c>
      <c r="H26" s="53"/>
      <c r="I26" s="53"/>
      <c r="J26" s="53"/>
      <c r="K26" s="53"/>
      <c r="L26" s="53"/>
      <c r="M26" s="53"/>
      <c r="N26" s="53"/>
      <c r="O26" s="53"/>
      <c r="P26" s="53"/>
      <c r="S26" s="129"/>
    </row>
    <row r="27" spans="2:19" ht="20.25" customHeight="1" thickBot="1" x14ac:dyDescent="0.35">
      <c r="C27" s="144" t="s">
        <v>78</v>
      </c>
      <c r="D27" s="144"/>
      <c r="E27" s="71">
        <v>0</v>
      </c>
      <c r="F27" s="71">
        <v>0.16419304521576994</v>
      </c>
      <c r="G27" s="71">
        <v>0.15808353343725062</v>
      </c>
      <c r="H27" s="71"/>
      <c r="I27" s="71"/>
      <c r="J27" s="71"/>
      <c r="K27" s="71"/>
      <c r="L27" s="71"/>
      <c r="M27" s="71"/>
      <c r="N27" s="71"/>
      <c r="O27" s="71"/>
      <c r="P27" s="71"/>
      <c r="S27" s="129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9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9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9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9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9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9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9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9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9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9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9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9"/>
    </row>
    <row r="40" spans="1:19" ht="20.25" customHeight="1" x14ac:dyDescent="0.3">
      <c r="A40" s="132"/>
      <c r="B40" s="72"/>
      <c r="C40" s="133"/>
      <c r="D40" s="57"/>
      <c r="E40" s="134"/>
      <c r="F40" s="135"/>
      <c r="G40" s="66"/>
      <c r="H40" s="136"/>
      <c r="I40" s="137"/>
      <c r="J40" s="66"/>
      <c r="K40" s="136"/>
      <c r="L40" s="72"/>
      <c r="M40" s="72"/>
      <c r="N40" s="72"/>
      <c r="O40" s="72"/>
      <c r="P40" s="72"/>
      <c r="Q40" s="132"/>
      <c r="R40" s="132"/>
      <c r="S40" s="138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05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05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05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05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05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05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05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05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05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05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05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05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05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05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05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05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05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05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05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05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05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05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05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05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05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05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05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05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05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05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05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05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05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05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05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05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05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05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05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05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05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05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05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05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05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05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05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05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05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05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05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05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05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05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05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05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05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05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05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05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05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05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05" customHeight="1" x14ac:dyDescent="0.3">
      <c r="I123" s="29"/>
    </row>
    <row r="124" spans="3:11" ht="16.05" customHeight="1" x14ac:dyDescent="0.3">
      <c r="I124" s="29"/>
    </row>
    <row r="125" spans="3:11" ht="16.05" customHeight="1" x14ac:dyDescent="0.3"/>
    <row r="126" spans="3:11" ht="16.05" customHeight="1" x14ac:dyDescent="0.3"/>
    <row r="127" spans="3:11" ht="16.05" customHeight="1" x14ac:dyDescent="0.3"/>
    <row r="128" spans="3:11" ht="16.05" customHeight="1" x14ac:dyDescent="0.3"/>
    <row r="129" ht="16.05" customHeight="1" x14ac:dyDescent="0.3"/>
    <row r="130" ht="16.05" customHeight="1" x14ac:dyDescent="0.3"/>
    <row r="131" ht="16.05" customHeight="1" x14ac:dyDescent="0.3"/>
    <row r="132" ht="16.05" customHeight="1" x14ac:dyDescent="0.3"/>
    <row r="133" ht="16.05" customHeight="1" x14ac:dyDescent="0.3"/>
    <row r="134" ht="16.05" customHeight="1" x14ac:dyDescent="0.3"/>
    <row r="135" ht="16.05" customHeight="1" x14ac:dyDescent="0.3"/>
    <row r="136" ht="16.05" customHeight="1" x14ac:dyDescent="0.3"/>
    <row r="137" ht="16.05" customHeight="1" x14ac:dyDescent="0.3"/>
    <row r="138" ht="16.05" customHeight="1" x14ac:dyDescent="0.3"/>
    <row r="139" ht="16.0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R23"/>
  <sheetViews>
    <sheetView showGridLines="0" zoomScaleNormal="100" workbookViewId="0"/>
  </sheetViews>
  <sheetFormatPr defaultRowHeight="13.8" x14ac:dyDescent="0.25"/>
  <cols>
    <col min="1" max="1" width="8.88671875" style="3"/>
    <col min="2" max="2" width="2.21875" style="3" customWidth="1"/>
    <col min="3" max="3" width="33" style="3" bestFit="1" customWidth="1"/>
    <col min="4" max="15" width="12.77734375" style="79" customWidth="1"/>
    <col min="16" max="17" width="8.88671875" style="3"/>
    <col min="18" max="18" width="6.5546875" style="3" customWidth="1"/>
    <col min="19" max="16384" width="8.88671875" style="3"/>
  </cols>
  <sheetData>
    <row r="1" spans="1:18" x14ac:dyDescent="0.25">
      <c r="R1" s="118"/>
    </row>
    <row r="2" spans="1:18" x14ac:dyDescent="0.25">
      <c r="R2" s="118"/>
    </row>
    <row r="3" spans="1:18" ht="14.4" x14ac:dyDescent="0.3">
      <c r="B3" s="78"/>
      <c r="C3" s="78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8"/>
      <c r="Q3" s="78"/>
      <c r="R3" s="118"/>
    </row>
    <row r="4" spans="1:18" ht="16.2" thickBot="1" x14ac:dyDescent="0.35">
      <c r="A4" s="13"/>
      <c r="B4" s="78"/>
      <c r="C4" s="103" t="s">
        <v>36</v>
      </c>
      <c r="D4" s="104">
        <v>45352</v>
      </c>
      <c r="E4" s="104">
        <v>45383</v>
      </c>
      <c r="F4" s="105">
        <v>45413</v>
      </c>
      <c r="G4" s="105">
        <v>45444</v>
      </c>
      <c r="H4" s="105">
        <v>45474</v>
      </c>
      <c r="I4" s="105">
        <v>45505</v>
      </c>
      <c r="J4" s="105">
        <v>45536</v>
      </c>
      <c r="K4" s="105">
        <v>45566</v>
      </c>
      <c r="L4" s="105">
        <v>45597</v>
      </c>
      <c r="M4" s="105">
        <v>45627</v>
      </c>
      <c r="N4" s="105">
        <v>45658</v>
      </c>
      <c r="O4" s="105">
        <v>45689</v>
      </c>
      <c r="P4" s="78"/>
      <c r="Q4" s="78"/>
      <c r="R4" s="118"/>
    </row>
    <row r="5" spans="1:18" ht="16.2" thickBot="1" x14ac:dyDescent="0.35">
      <c r="A5" s="13"/>
      <c r="B5" s="78"/>
      <c r="C5" s="81" t="s">
        <v>41</v>
      </c>
      <c r="D5" s="82">
        <v>3216.0047614812229</v>
      </c>
      <c r="E5" s="82">
        <v>5677.8518442149998</v>
      </c>
      <c r="F5" s="82">
        <v>5601.7789529860056</v>
      </c>
      <c r="G5" s="82"/>
      <c r="H5" s="82"/>
      <c r="I5" s="82"/>
      <c r="J5" s="82"/>
      <c r="K5" s="82"/>
      <c r="L5" s="82"/>
      <c r="M5" s="82"/>
      <c r="N5" s="82"/>
      <c r="O5" s="82"/>
      <c r="P5" s="78"/>
      <c r="Q5" s="78"/>
      <c r="R5" s="118"/>
    </row>
    <row r="6" spans="1:18" ht="15.6" x14ac:dyDescent="0.3">
      <c r="A6" s="13"/>
      <c r="B6" s="78"/>
      <c r="C6" s="83" t="s">
        <v>38</v>
      </c>
      <c r="D6" s="84">
        <v>2804.9478429032256</v>
      </c>
      <c r="E6" s="84">
        <v>5190.8567024999993</v>
      </c>
      <c r="F6" s="84">
        <v>5375.7994724999999</v>
      </c>
      <c r="G6" s="84"/>
      <c r="H6" s="84"/>
      <c r="I6" s="84"/>
      <c r="J6" s="84"/>
      <c r="K6" s="84"/>
      <c r="L6" s="84"/>
      <c r="M6" s="84"/>
      <c r="N6" s="84"/>
      <c r="O6" s="84"/>
      <c r="P6" s="78"/>
      <c r="Q6" s="78"/>
      <c r="R6" s="118"/>
    </row>
    <row r="7" spans="1:18" ht="15.6" x14ac:dyDescent="0.3">
      <c r="A7" s="13"/>
      <c r="B7" s="78"/>
      <c r="C7" s="85" t="s">
        <v>39</v>
      </c>
      <c r="D7" s="86">
        <v>448.70104282799684</v>
      </c>
      <c r="E7" s="86">
        <v>83.265914965000007</v>
      </c>
      <c r="F7" s="86">
        <v>78.71083999999999</v>
      </c>
      <c r="G7" s="86"/>
      <c r="H7" s="86"/>
      <c r="I7" s="86"/>
      <c r="J7" s="86"/>
      <c r="K7" s="86"/>
      <c r="L7" s="86"/>
      <c r="M7" s="86"/>
      <c r="N7" s="86"/>
      <c r="O7" s="86"/>
      <c r="P7" s="78"/>
      <c r="Q7" s="78"/>
      <c r="R7" s="118"/>
    </row>
    <row r="8" spans="1:18" ht="16.2" thickBot="1" x14ac:dyDescent="0.35">
      <c r="A8" s="13"/>
      <c r="B8" s="78"/>
      <c r="C8" s="87" t="s">
        <v>40</v>
      </c>
      <c r="D8" s="88">
        <v>-37.64412424999999</v>
      </c>
      <c r="E8" s="88">
        <v>403.72922674999995</v>
      </c>
      <c r="F8" s="88">
        <v>147.26864048600606</v>
      </c>
      <c r="G8" s="88"/>
      <c r="H8" s="88"/>
      <c r="I8" s="88"/>
      <c r="J8" s="88"/>
      <c r="K8" s="88"/>
      <c r="L8" s="88"/>
      <c r="M8" s="88"/>
      <c r="N8" s="88"/>
      <c r="O8" s="88"/>
      <c r="P8" s="78"/>
      <c r="Q8" s="78"/>
      <c r="R8" s="118"/>
    </row>
    <row r="9" spans="1:18" ht="16.2" thickBot="1" x14ac:dyDescent="0.35">
      <c r="A9" s="13"/>
      <c r="B9" s="78"/>
      <c r="C9" s="81" t="s">
        <v>46</v>
      </c>
      <c r="D9" s="82">
        <v>-169.01987</v>
      </c>
      <c r="E9" s="82">
        <v>-572.35564188282217</v>
      </c>
      <c r="F9" s="82">
        <v>-792.4463300000001</v>
      </c>
      <c r="G9" s="82"/>
      <c r="H9" s="82"/>
      <c r="I9" s="82"/>
      <c r="J9" s="82"/>
      <c r="K9" s="82"/>
      <c r="L9" s="82"/>
      <c r="M9" s="82"/>
      <c r="N9" s="82"/>
      <c r="O9" s="82"/>
      <c r="P9" s="78"/>
      <c r="Q9" s="78"/>
      <c r="R9" s="118"/>
    </row>
    <row r="10" spans="1:18" ht="15.6" x14ac:dyDescent="0.3">
      <c r="A10" s="13"/>
      <c r="B10" s="78"/>
      <c r="C10" s="83" t="s">
        <v>44</v>
      </c>
      <c r="D10" s="84">
        <v>-166.84721999999999</v>
      </c>
      <c r="E10" s="84">
        <v>-390.56153124999997</v>
      </c>
      <c r="F10" s="84">
        <v>-381.59583000000003</v>
      </c>
      <c r="G10" s="84"/>
      <c r="H10" s="84"/>
      <c r="I10" s="84"/>
      <c r="J10" s="84"/>
      <c r="K10" s="84"/>
      <c r="L10" s="84"/>
      <c r="M10" s="84"/>
      <c r="N10" s="84"/>
      <c r="O10" s="84"/>
      <c r="P10" s="78"/>
      <c r="Q10" s="78"/>
      <c r="R10" s="118"/>
    </row>
    <row r="11" spans="1:18" ht="16.2" thickBot="1" x14ac:dyDescent="0.35">
      <c r="A11" s="13"/>
      <c r="B11" s="78"/>
      <c r="C11" s="87" t="s">
        <v>45</v>
      </c>
      <c r="D11" s="88">
        <v>-2.17265</v>
      </c>
      <c r="E11" s="88">
        <v>-181.79411063282214</v>
      </c>
      <c r="F11" s="88">
        <v>-410.85050000000001</v>
      </c>
      <c r="G11" s="88"/>
      <c r="H11" s="88"/>
      <c r="I11" s="88"/>
      <c r="J11" s="88"/>
      <c r="K11" s="88"/>
      <c r="L11" s="88"/>
      <c r="M11" s="88"/>
      <c r="N11" s="88"/>
      <c r="O11" s="88"/>
      <c r="P11" s="78"/>
      <c r="Q11" s="78"/>
      <c r="R11" s="118"/>
    </row>
    <row r="12" spans="1:18" ht="16.2" thickBot="1" x14ac:dyDescent="0.35">
      <c r="A12" s="13"/>
      <c r="B12" s="78"/>
      <c r="C12" s="89" t="s">
        <v>42</v>
      </c>
      <c r="D12" s="90">
        <v>3046.9848914812228</v>
      </c>
      <c r="E12" s="90">
        <v>5105.4962023321777</v>
      </c>
      <c r="F12" s="90">
        <v>4809.3326229860058</v>
      </c>
      <c r="G12" s="90"/>
      <c r="H12" s="90"/>
      <c r="I12" s="90"/>
      <c r="J12" s="90"/>
      <c r="K12" s="90"/>
      <c r="L12" s="90"/>
      <c r="M12" s="90"/>
      <c r="N12" s="90"/>
      <c r="O12" s="90"/>
      <c r="P12" s="78"/>
      <c r="Q12" s="78"/>
      <c r="R12" s="118"/>
    </row>
    <row r="13" spans="1:18" ht="15.6" x14ac:dyDescent="0.3">
      <c r="A13" s="13"/>
      <c r="B13" s="78"/>
      <c r="C13" s="83" t="s">
        <v>43</v>
      </c>
      <c r="D13" s="84">
        <v>2133.5563199999997</v>
      </c>
      <c r="E13" s="84">
        <v>5023.2592500000001</v>
      </c>
      <c r="F13" s="84">
        <v>5023.2592500000001</v>
      </c>
      <c r="G13" s="84"/>
      <c r="H13" s="84"/>
      <c r="I13" s="84"/>
      <c r="J13" s="84"/>
      <c r="K13" s="84"/>
      <c r="L13" s="84"/>
      <c r="M13" s="84"/>
      <c r="N13" s="84"/>
      <c r="O13" s="84"/>
      <c r="P13" s="78"/>
      <c r="Q13" s="78"/>
      <c r="R13" s="118"/>
    </row>
    <row r="14" spans="1:18" ht="16.2" thickBot="1" x14ac:dyDescent="0.35">
      <c r="A14" s="13"/>
      <c r="B14" s="78"/>
      <c r="C14" s="87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78"/>
      <c r="Q14" s="78"/>
      <c r="R14" s="118"/>
    </row>
    <row r="15" spans="1:18" ht="16.2" thickBot="1" x14ac:dyDescent="0.35">
      <c r="A15" s="13"/>
      <c r="B15" s="78"/>
      <c r="C15" s="81" t="s">
        <v>34</v>
      </c>
      <c r="D15" s="92">
        <f>D12/D18*1000</f>
        <v>0.17137498717528429</v>
      </c>
      <c r="E15" s="92">
        <f>E12/E18*1000</f>
        <v>0.1524556850912735</v>
      </c>
      <c r="F15" s="92">
        <v>0.15</v>
      </c>
      <c r="G15" s="92"/>
      <c r="H15" s="92"/>
      <c r="I15" s="92"/>
      <c r="J15" s="92"/>
      <c r="K15" s="92"/>
      <c r="L15" s="92"/>
      <c r="M15" s="92"/>
      <c r="N15" s="92"/>
      <c r="O15" s="92"/>
      <c r="P15" s="78"/>
      <c r="Q15" s="78"/>
      <c r="R15" s="118"/>
    </row>
    <row r="16" spans="1:18" ht="15.6" x14ac:dyDescent="0.3">
      <c r="A16" s="13"/>
      <c r="B16" s="78"/>
      <c r="C16" s="93" t="s">
        <v>37</v>
      </c>
      <c r="D16" s="94">
        <f>D13/D18*1000</f>
        <v>0.11999999999999998</v>
      </c>
      <c r="E16" s="94">
        <f>E13/E18*1000</f>
        <v>0.15000000000000002</v>
      </c>
      <c r="F16" s="94">
        <v>0.15</v>
      </c>
      <c r="G16" s="94"/>
      <c r="H16" s="94"/>
      <c r="I16" s="94"/>
      <c r="J16" s="94"/>
      <c r="K16" s="94"/>
      <c r="L16" s="94"/>
      <c r="M16" s="94"/>
      <c r="N16" s="94"/>
      <c r="O16" s="94"/>
      <c r="P16" s="78"/>
      <c r="Q16" s="78"/>
      <c r="R16" s="118"/>
    </row>
    <row r="17" spans="1:18" ht="15.6" x14ac:dyDescent="0.3">
      <c r="A17" s="13"/>
      <c r="B17" s="78"/>
      <c r="C17" s="95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78"/>
      <c r="Q17" s="78"/>
      <c r="R17" s="118"/>
    </row>
    <row r="18" spans="1:18" ht="15.6" x14ac:dyDescent="0.3">
      <c r="A18" s="13"/>
      <c r="B18" s="78"/>
      <c r="C18" s="97" t="s">
        <v>35</v>
      </c>
      <c r="D18" s="98">
        <v>17779636</v>
      </c>
      <c r="E18" s="98">
        <v>33488395</v>
      </c>
      <c r="F18" s="98">
        <v>33488395</v>
      </c>
      <c r="G18" s="98"/>
      <c r="H18" s="98"/>
      <c r="I18" s="98"/>
      <c r="J18" s="98"/>
      <c r="K18" s="98"/>
      <c r="L18" s="98"/>
      <c r="M18" s="98"/>
      <c r="N18" s="98"/>
      <c r="O18" s="98"/>
      <c r="P18" s="78"/>
      <c r="Q18" s="78"/>
      <c r="R18" s="118"/>
    </row>
    <row r="19" spans="1:18" ht="15.6" x14ac:dyDescent="0.3">
      <c r="A19" s="13"/>
      <c r="B19" s="78"/>
      <c r="C19" s="95"/>
      <c r="D19" s="99"/>
      <c r="E19" s="99"/>
      <c r="F19" s="99"/>
      <c r="G19" s="100"/>
      <c r="H19" s="100"/>
      <c r="I19" s="100"/>
      <c r="J19" s="100"/>
      <c r="K19" s="100"/>
      <c r="L19" s="100"/>
      <c r="M19" s="100"/>
      <c r="N19" s="100"/>
      <c r="O19" s="100"/>
      <c r="P19" s="78"/>
      <c r="Q19" s="78"/>
      <c r="R19" s="118"/>
    </row>
    <row r="20" spans="1:18" ht="15.6" x14ac:dyDescent="0.3">
      <c r="A20" s="72"/>
      <c r="B20" s="139"/>
      <c r="C20" s="139"/>
      <c r="D20" s="140"/>
      <c r="E20" s="140"/>
      <c r="F20" s="140"/>
      <c r="G20" s="141"/>
      <c r="H20" s="141"/>
      <c r="I20" s="141"/>
      <c r="J20" s="141"/>
      <c r="K20" s="141"/>
      <c r="L20" s="141"/>
      <c r="M20" s="141"/>
      <c r="N20" s="141"/>
      <c r="O20" s="141"/>
      <c r="P20" s="139"/>
      <c r="Q20" s="139"/>
      <c r="R20" s="128"/>
    </row>
    <row r="21" spans="1:18" ht="15.6" x14ac:dyDescent="0.3">
      <c r="A21" s="13"/>
      <c r="B21" s="78"/>
      <c r="C21" s="78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8"/>
      <c r="Q21" s="78"/>
    </row>
    <row r="22" spans="1:18" ht="15.6" x14ac:dyDescent="0.3">
      <c r="A22" s="13"/>
      <c r="B22" s="78"/>
      <c r="C22" s="78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8"/>
      <c r="Q22" s="78"/>
    </row>
    <row r="23" spans="1:18" ht="15.6" x14ac:dyDescent="0.3">
      <c r="A23" s="13"/>
      <c r="B23" s="78"/>
      <c r="C23" s="78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8"/>
      <c r="Q23" s="7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19"/>
  <sheetViews>
    <sheetView showGridLines="0" workbookViewId="0"/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77734375" customWidth="1"/>
    <col min="8" max="8" width="14.21875" customWidth="1"/>
    <col min="9" max="9" width="12.33203125" customWidth="1"/>
  </cols>
  <sheetData>
    <row r="1" spans="2:12" x14ac:dyDescent="0.3">
      <c r="L1" s="129"/>
    </row>
    <row r="2" spans="2:12" x14ac:dyDescent="0.3">
      <c r="L2" s="129"/>
    </row>
    <row r="3" spans="2:12" x14ac:dyDescent="0.3">
      <c r="L3" s="129"/>
    </row>
    <row r="4" spans="2:12" ht="41.4" x14ac:dyDescent="0.3">
      <c r="B4" s="76" t="s">
        <v>28</v>
      </c>
      <c r="C4" s="76" t="s">
        <v>29</v>
      </c>
      <c r="D4" s="76" t="s">
        <v>30</v>
      </c>
      <c r="E4" s="76" t="s">
        <v>31</v>
      </c>
      <c r="F4" s="76" t="str">
        <f>"Dividendos "&amp;" (% ao mês)"</f>
        <v>Dividendos  (% ao mês)</v>
      </c>
      <c r="G4" s="76" t="str">
        <f>"Ganho Patrimonial "
&amp;" (% ao mês)"</f>
        <v>Ganho Patrimonial  (% ao mês)</v>
      </c>
      <c r="H4" s="76" t="s">
        <v>32</v>
      </c>
      <c r="I4" s="76" t="str">
        <f>"Retorno Total"&amp;" (% ao ano)"</f>
        <v>Retorno Total (% ao ano)</v>
      </c>
      <c r="L4" s="129"/>
    </row>
    <row r="5" spans="2:12" x14ac:dyDescent="0.3">
      <c r="B5" s="73">
        <v>45357</v>
      </c>
      <c r="C5" s="74">
        <v>17779636</v>
      </c>
      <c r="D5" s="74">
        <v>171044261.05981919</v>
      </c>
      <c r="E5" s="74">
        <v>2133556.3199999998</v>
      </c>
      <c r="F5" s="75">
        <v>1.2493779139840028E-2</v>
      </c>
      <c r="G5" s="75">
        <v>1.609004077530729E-3</v>
      </c>
      <c r="H5" s="75">
        <v>1.4102783217370757E-2</v>
      </c>
      <c r="I5" s="75">
        <v>0.23071170197776025</v>
      </c>
      <c r="L5" s="129"/>
    </row>
    <row r="6" spans="2:12" x14ac:dyDescent="0.3">
      <c r="B6" s="73">
        <v>45383</v>
      </c>
      <c r="C6" s="74">
        <v>33488395</v>
      </c>
      <c r="D6" s="74">
        <v>322495617.66000003</v>
      </c>
      <c r="E6" s="74">
        <v>5023259.25</v>
      </c>
      <c r="F6" s="75">
        <v>1.5572425751555456E-2</v>
      </c>
      <c r="G6" s="75">
        <v>1.0225068101972212E-3</v>
      </c>
      <c r="H6" s="75">
        <v>1.6594932561752679E-2</v>
      </c>
      <c r="I6" s="75">
        <v>0.21754663792819207</v>
      </c>
      <c r="L6" s="129"/>
    </row>
    <row r="7" spans="2:12" x14ac:dyDescent="0.3">
      <c r="B7" s="73">
        <v>45435</v>
      </c>
      <c r="C7" s="74">
        <v>33488395</v>
      </c>
      <c r="D7" s="74">
        <v>322495618</v>
      </c>
      <c r="E7" s="74">
        <v>5023259</v>
      </c>
      <c r="F7" s="75">
        <v>1.5599999999999999E-2</v>
      </c>
      <c r="G7" s="75">
        <v>2.2000000000000001E-3</v>
      </c>
      <c r="H7" s="75">
        <v>1.78E-2</v>
      </c>
      <c r="I7" s="75">
        <v>0.2238</v>
      </c>
      <c r="L7" s="129"/>
    </row>
    <row r="8" spans="2:12" x14ac:dyDescent="0.3">
      <c r="B8" s="73">
        <v>45461</v>
      </c>
      <c r="C8" s="74"/>
      <c r="D8" s="74"/>
      <c r="E8" s="74"/>
      <c r="F8" s="75"/>
      <c r="G8" s="75"/>
      <c r="H8" s="75"/>
      <c r="I8" s="75"/>
      <c r="L8" s="129"/>
    </row>
    <row r="9" spans="2:12" x14ac:dyDescent="0.3">
      <c r="B9" s="73">
        <v>45487</v>
      </c>
      <c r="C9" s="74"/>
      <c r="D9" s="74"/>
      <c r="E9" s="74"/>
      <c r="F9" s="75"/>
      <c r="G9" s="75"/>
      <c r="H9" s="75"/>
      <c r="I9" s="75"/>
      <c r="L9" s="129"/>
    </row>
    <row r="10" spans="2:12" x14ac:dyDescent="0.3">
      <c r="B10" s="73">
        <v>45513</v>
      </c>
      <c r="C10" s="74"/>
      <c r="D10" s="74"/>
      <c r="E10" s="74"/>
      <c r="F10" s="75"/>
      <c r="G10" s="75"/>
      <c r="H10" s="75"/>
      <c r="I10" s="75"/>
      <c r="L10" s="129"/>
    </row>
    <row r="11" spans="2:12" x14ac:dyDescent="0.3">
      <c r="B11" s="73">
        <v>45539</v>
      </c>
      <c r="C11" s="74"/>
      <c r="D11" s="74"/>
      <c r="E11" s="74"/>
      <c r="F11" s="75"/>
      <c r="G11" s="75"/>
      <c r="H11" s="75"/>
      <c r="I11" s="75"/>
      <c r="L11" s="129"/>
    </row>
    <row r="12" spans="2:12" x14ac:dyDescent="0.3">
      <c r="B12" s="73">
        <v>45565</v>
      </c>
      <c r="C12" s="74"/>
      <c r="D12" s="74"/>
      <c r="E12" s="74"/>
      <c r="F12" s="75"/>
      <c r="G12" s="75"/>
      <c r="H12" s="75"/>
      <c r="I12" s="75"/>
      <c r="L12" s="129"/>
    </row>
    <row r="13" spans="2:12" x14ac:dyDescent="0.3">
      <c r="B13" s="73">
        <v>45591</v>
      </c>
      <c r="C13" s="74"/>
      <c r="D13" s="74"/>
      <c r="E13" s="74"/>
      <c r="F13" s="75"/>
      <c r="G13" s="75"/>
      <c r="H13" s="75"/>
      <c r="I13" s="75"/>
      <c r="L13" s="129"/>
    </row>
    <row r="14" spans="2:12" x14ac:dyDescent="0.3">
      <c r="B14" s="73">
        <v>45617</v>
      </c>
      <c r="C14" s="74"/>
      <c r="D14" s="74"/>
      <c r="E14" s="74"/>
      <c r="F14" s="75"/>
      <c r="G14" s="75"/>
      <c r="H14" s="75"/>
      <c r="I14" s="75"/>
      <c r="L14" s="129"/>
    </row>
    <row r="15" spans="2:12" x14ac:dyDescent="0.3">
      <c r="B15" s="73">
        <v>45643</v>
      </c>
      <c r="C15" s="74"/>
      <c r="D15" s="74"/>
      <c r="E15" s="74"/>
      <c r="F15" s="75"/>
      <c r="G15" s="75"/>
      <c r="H15" s="75"/>
      <c r="I15" s="75"/>
      <c r="L15" s="129"/>
    </row>
    <row r="16" spans="2:12" x14ac:dyDescent="0.3">
      <c r="B16" s="73">
        <v>45669</v>
      </c>
      <c r="C16" s="74"/>
      <c r="D16" s="74"/>
      <c r="E16" s="74"/>
      <c r="F16" s="75"/>
      <c r="G16" s="75"/>
      <c r="H16" s="75"/>
      <c r="I16" s="75"/>
      <c r="L16" s="129"/>
    </row>
    <row r="17" spans="1:12" x14ac:dyDescent="0.3">
      <c r="B17" s="73">
        <v>45695</v>
      </c>
      <c r="C17" s="74"/>
      <c r="D17" s="74"/>
      <c r="E17" s="74"/>
      <c r="F17" s="75"/>
      <c r="G17" s="75"/>
      <c r="H17" s="75"/>
      <c r="I17" s="75"/>
      <c r="L17" s="129"/>
    </row>
    <row r="18" spans="1:12" x14ac:dyDescent="0.3">
      <c r="L18" s="129"/>
    </row>
    <row r="19" spans="1:12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39"/>
  <sheetViews>
    <sheetView showGridLines="0" workbookViewId="0"/>
  </sheetViews>
  <sheetFormatPr defaultRowHeight="14.4" x14ac:dyDescent="0.3"/>
  <cols>
    <col min="1" max="1" width="7.77734375" customWidth="1"/>
    <col min="7" max="7" width="12.33203125" customWidth="1"/>
    <col min="8" max="8" width="11.21875" customWidth="1"/>
    <col min="9" max="9" width="13.109375" customWidth="1"/>
    <col min="10" max="10" width="11" customWidth="1"/>
    <col min="17" max="17" width="6.77734375" customWidth="1"/>
  </cols>
  <sheetData>
    <row r="1" spans="2:17" x14ac:dyDescent="0.3">
      <c r="Q1" s="129"/>
    </row>
    <row r="2" spans="2:17" x14ac:dyDescent="0.3">
      <c r="Q2" s="129"/>
    </row>
    <row r="3" spans="2:17" x14ac:dyDescent="0.3">
      <c r="Q3" s="129"/>
    </row>
    <row r="4" spans="2:17" x14ac:dyDescent="0.3">
      <c r="Q4" s="129"/>
    </row>
    <row r="5" spans="2:17" ht="259.8" customHeight="1" x14ac:dyDescent="0.3">
      <c r="J5" s="102"/>
      <c r="K5" s="102"/>
      <c r="L5" s="102"/>
      <c r="M5" s="102"/>
      <c r="N5" s="102"/>
      <c r="Q5" s="129"/>
    </row>
    <row r="6" spans="2:17" ht="41.4" x14ac:dyDescent="0.3">
      <c r="B6" s="76" t="s">
        <v>47</v>
      </c>
      <c r="C6" s="76" t="s">
        <v>48</v>
      </c>
      <c r="D6" s="76" t="s">
        <v>49</v>
      </c>
      <c r="E6" s="76" t="s">
        <v>50</v>
      </c>
      <c r="F6" s="76" t="s">
        <v>51</v>
      </c>
      <c r="G6" s="76" t="s">
        <v>52</v>
      </c>
      <c r="H6" s="76" t="s">
        <v>53</v>
      </c>
      <c r="I6" s="76" t="s">
        <v>54</v>
      </c>
      <c r="J6" s="76" t="s">
        <v>55</v>
      </c>
      <c r="K6" s="76" t="s">
        <v>56</v>
      </c>
      <c r="L6" s="76" t="s">
        <v>57</v>
      </c>
      <c r="M6" s="76" t="s">
        <v>58</v>
      </c>
      <c r="N6" s="76" t="s">
        <v>59</v>
      </c>
      <c r="Q6" s="129"/>
    </row>
    <row r="7" spans="2:17" x14ac:dyDescent="0.3">
      <c r="B7" s="73">
        <v>45399</v>
      </c>
      <c r="C7" s="74" t="s">
        <v>60</v>
      </c>
      <c r="D7" s="74">
        <v>4</v>
      </c>
      <c r="E7" s="74">
        <v>2024</v>
      </c>
      <c r="F7" s="74" t="s">
        <v>61</v>
      </c>
      <c r="G7" s="74">
        <v>0</v>
      </c>
      <c r="H7" s="74">
        <v>0</v>
      </c>
      <c r="I7" s="74">
        <v>0</v>
      </c>
      <c r="J7" s="101">
        <v>10</v>
      </c>
      <c r="K7" s="101">
        <v>10</v>
      </c>
      <c r="L7" s="101">
        <v>10</v>
      </c>
      <c r="M7" s="101">
        <v>10</v>
      </c>
      <c r="N7" s="101">
        <v>10</v>
      </c>
      <c r="Q7" s="129"/>
    </row>
    <row r="8" spans="2:17" x14ac:dyDescent="0.3">
      <c r="B8" s="73">
        <v>45400</v>
      </c>
      <c r="C8" s="74" t="s">
        <v>60</v>
      </c>
      <c r="D8" s="74">
        <v>4</v>
      </c>
      <c r="E8" s="74">
        <v>2024</v>
      </c>
      <c r="F8" s="74" t="s">
        <v>61</v>
      </c>
      <c r="G8" s="74">
        <v>18</v>
      </c>
      <c r="H8" s="74">
        <v>8449</v>
      </c>
      <c r="I8" s="74">
        <v>80431</v>
      </c>
      <c r="J8" s="101">
        <v>10</v>
      </c>
      <c r="K8" s="101">
        <v>10</v>
      </c>
      <c r="L8" s="101">
        <v>9.1999999999999993</v>
      </c>
      <c r="M8" s="101">
        <v>10</v>
      </c>
      <c r="N8" s="101">
        <v>9.51</v>
      </c>
      <c r="Q8" s="129"/>
    </row>
    <row r="9" spans="2:17" x14ac:dyDescent="0.3">
      <c r="B9" s="73">
        <v>45401</v>
      </c>
      <c r="C9" s="74" t="s">
        <v>60</v>
      </c>
      <c r="D9" s="74">
        <v>4</v>
      </c>
      <c r="E9" s="74">
        <v>2024</v>
      </c>
      <c r="F9" s="74" t="s">
        <v>61</v>
      </c>
      <c r="G9" s="74">
        <v>3254</v>
      </c>
      <c r="H9" s="74">
        <v>55138</v>
      </c>
      <c r="I9" s="74">
        <v>525645.91</v>
      </c>
      <c r="J9" s="101">
        <v>9.9499999999999993</v>
      </c>
      <c r="K9" s="101">
        <v>9.99</v>
      </c>
      <c r="L9" s="101">
        <v>9.25</v>
      </c>
      <c r="M9" s="101">
        <v>10</v>
      </c>
      <c r="N9" s="101">
        <v>9.5299999999999994</v>
      </c>
      <c r="Q9" s="129"/>
    </row>
    <row r="10" spans="2:17" x14ac:dyDescent="0.3">
      <c r="B10" s="73">
        <v>45404</v>
      </c>
      <c r="C10" s="74" t="s">
        <v>60</v>
      </c>
      <c r="D10" s="74">
        <v>4</v>
      </c>
      <c r="E10" s="74">
        <v>2024</v>
      </c>
      <c r="F10" s="74" t="s">
        <v>61</v>
      </c>
      <c r="G10" s="74">
        <v>1337</v>
      </c>
      <c r="H10" s="74">
        <v>28695</v>
      </c>
      <c r="I10" s="74">
        <v>280492.92</v>
      </c>
      <c r="J10" s="101">
        <v>9.73</v>
      </c>
      <c r="K10" s="101">
        <v>9.98</v>
      </c>
      <c r="L10" s="101">
        <v>9.51</v>
      </c>
      <c r="M10" s="101">
        <v>10</v>
      </c>
      <c r="N10" s="101">
        <v>9.77</v>
      </c>
      <c r="Q10" s="129"/>
    </row>
    <row r="11" spans="2:17" x14ac:dyDescent="0.3">
      <c r="B11" s="73">
        <v>45405</v>
      </c>
      <c r="C11" s="74" t="s">
        <v>60</v>
      </c>
      <c r="D11" s="74">
        <v>4</v>
      </c>
      <c r="E11" s="74">
        <v>2024</v>
      </c>
      <c r="F11" s="74" t="s">
        <v>61</v>
      </c>
      <c r="G11" s="74">
        <v>2328</v>
      </c>
      <c r="H11" s="74">
        <v>41942</v>
      </c>
      <c r="I11" s="74">
        <v>404658.65</v>
      </c>
      <c r="J11" s="101">
        <v>9.6</v>
      </c>
      <c r="K11" s="101">
        <v>9.75</v>
      </c>
      <c r="L11" s="101">
        <v>9.32</v>
      </c>
      <c r="M11" s="101">
        <v>10</v>
      </c>
      <c r="N11" s="101">
        <v>9.64</v>
      </c>
      <c r="Q11" s="129"/>
    </row>
    <row r="12" spans="2:17" x14ac:dyDescent="0.3">
      <c r="B12" s="73">
        <v>45406</v>
      </c>
      <c r="C12" s="74" t="s">
        <v>60</v>
      </c>
      <c r="D12" s="74">
        <v>4</v>
      </c>
      <c r="E12" s="74">
        <v>2024</v>
      </c>
      <c r="F12" s="74" t="s">
        <v>61</v>
      </c>
      <c r="G12" s="74">
        <v>2850</v>
      </c>
      <c r="H12" s="74">
        <v>35458</v>
      </c>
      <c r="I12" s="74">
        <v>338221.19</v>
      </c>
      <c r="J12" s="101">
        <v>9.6</v>
      </c>
      <c r="K12" s="101">
        <v>9.73</v>
      </c>
      <c r="L12" s="101">
        <v>9.35</v>
      </c>
      <c r="M12" s="101">
        <v>9.73</v>
      </c>
      <c r="N12" s="101">
        <v>9.5299999999999994</v>
      </c>
      <c r="Q12" s="129"/>
    </row>
    <row r="13" spans="2:17" x14ac:dyDescent="0.3">
      <c r="B13" s="73">
        <v>45407</v>
      </c>
      <c r="C13" s="74" t="s">
        <v>60</v>
      </c>
      <c r="D13" s="74">
        <v>4</v>
      </c>
      <c r="E13" s="74">
        <v>2024</v>
      </c>
      <c r="F13" s="74" t="s">
        <v>61</v>
      </c>
      <c r="G13" s="74">
        <v>378</v>
      </c>
      <c r="H13" s="74">
        <v>27516</v>
      </c>
      <c r="I13" s="74">
        <v>265840.09999999998</v>
      </c>
      <c r="J13" s="101">
        <v>9.66</v>
      </c>
      <c r="K13" s="101">
        <v>9.6999999999999993</v>
      </c>
      <c r="L13" s="101">
        <v>9.65</v>
      </c>
      <c r="M13" s="101">
        <v>9.89</v>
      </c>
      <c r="N13" s="101">
        <v>9.66</v>
      </c>
      <c r="Q13" s="129"/>
    </row>
    <row r="14" spans="2:17" x14ac:dyDescent="0.3">
      <c r="B14" s="73">
        <v>45408</v>
      </c>
      <c r="C14" s="74" t="s">
        <v>60</v>
      </c>
      <c r="D14" s="74">
        <v>4</v>
      </c>
      <c r="E14" s="74">
        <v>2024</v>
      </c>
      <c r="F14" s="74" t="s">
        <v>61</v>
      </c>
      <c r="G14" s="74">
        <v>6799</v>
      </c>
      <c r="H14" s="74">
        <v>52356</v>
      </c>
      <c r="I14" s="74">
        <v>510641.82</v>
      </c>
      <c r="J14" s="101">
        <v>9.65</v>
      </c>
      <c r="K14" s="101">
        <v>9.6999999999999993</v>
      </c>
      <c r="L14" s="101">
        <v>9.5299999999999994</v>
      </c>
      <c r="M14" s="101">
        <v>9.89</v>
      </c>
      <c r="N14" s="101">
        <v>9.75</v>
      </c>
      <c r="Q14" s="129"/>
    </row>
    <row r="15" spans="2:17" x14ac:dyDescent="0.3">
      <c r="B15" s="73">
        <v>45411</v>
      </c>
      <c r="C15" s="74" t="s">
        <v>60</v>
      </c>
      <c r="D15" s="74">
        <v>4</v>
      </c>
      <c r="E15" s="74">
        <v>2024</v>
      </c>
      <c r="F15" s="74" t="s">
        <v>61</v>
      </c>
      <c r="G15" s="74">
        <v>760</v>
      </c>
      <c r="H15" s="74">
        <v>7983</v>
      </c>
      <c r="I15" s="74">
        <v>78366.39</v>
      </c>
      <c r="J15" s="101">
        <v>9.8000000000000007</v>
      </c>
      <c r="K15" s="101">
        <v>9.7100000000000009</v>
      </c>
      <c r="L15" s="101">
        <v>9.6999999999999993</v>
      </c>
      <c r="M15" s="101">
        <v>9.85</v>
      </c>
      <c r="N15" s="101">
        <v>9.81</v>
      </c>
      <c r="Q15" s="129"/>
    </row>
    <row r="16" spans="2:17" x14ac:dyDescent="0.3">
      <c r="B16" s="73">
        <v>45412</v>
      </c>
      <c r="C16" s="74" t="s">
        <v>60</v>
      </c>
      <c r="D16" s="74">
        <v>4</v>
      </c>
      <c r="E16" s="74">
        <v>2024</v>
      </c>
      <c r="F16" s="74" t="s">
        <v>61</v>
      </c>
      <c r="G16" s="74">
        <v>821</v>
      </c>
      <c r="H16" s="74">
        <v>16270</v>
      </c>
      <c r="I16" s="74">
        <v>159751.94</v>
      </c>
      <c r="J16" s="101">
        <v>9.84</v>
      </c>
      <c r="K16" s="101">
        <v>9.84</v>
      </c>
      <c r="L16" s="101">
        <v>9.6300000000000008</v>
      </c>
      <c r="M16" s="101">
        <v>9.85</v>
      </c>
      <c r="N16" s="101">
        <v>9.81</v>
      </c>
      <c r="Q16" s="129"/>
    </row>
    <row r="17" spans="2:17" x14ac:dyDescent="0.3">
      <c r="B17" s="73">
        <v>45414</v>
      </c>
      <c r="C17" s="74" t="s">
        <v>62</v>
      </c>
      <c r="D17" s="74">
        <v>5</v>
      </c>
      <c r="E17" s="74">
        <v>2024</v>
      </c>
      <c r="F17" s="74" t="s">
        <v>61</v>
      </c>
      <c r="G17" s="74">
        <v>5615</v>
      </c>
      <c r="H17" s="74">
        <v>40626</v>
      </c>
      <c r="I17" s="74">
        <v>384147.91</v>
      </c>
      <c r="J17" s="101">
        <v>9.35</v>
      </c>
      <c r="K17" s="101">
        <v>9.85</v>
      </c>
      <c r="L17" s="101">
        <v>9.0500000000000007</v>
      </c>
      <c r="M17" s="101">
        <v>9.85</v>
      </c>
      <c r="N17" s="101">
        <v>9.4499999999999993</v>
      </c>
      <c r="Q17" s="129"/>
    </row>
    <row r="18" spans="2:17" x14ac:dyDescent="0.3">
      <c r="B18" s="73">
        <v>45415</v>
      </c>
      <c r="C18" s="74" t="s">
        <v>62</v>
      </c>
      <c r="D18" s="74">
        <v>5</v>
      </c>
      <c r="E18" s="74">
        <v>2024</v>
      </c>
      <c r="F18" s="74" t="s">
        <v>61</v>
      </c>
      <c r="G18" s="74">
        <v>316</v>
      </c>
      <c r="H18" s="74">
        <v>8158</v>
      </c>
      <c r="I18" s="74">
        <v>76920.13</v>
      </c>
      <c r="J18" s="101">
        <v>9.3800000000000008</v>
      </c>
      <c r="K18" s="101">
        <v>9.4</v>
      </c>
      <c r="L18" s="101">
        <v>9.2100000000000009</v>
      </c>
      <c r="M18" s="101">
        <v>9.8000000000000007</v>
      </c>
      <c r="N18" s="101">
        <v>9.42</v>
      </c>
      <c r="Q18" s="129"/>
    </row>
    <row r="19" spans="2:17" x14ac:dyDescent="0.3">
      <c r="B19" s="73">
        <v>45418</v>
      </c>
      <c r="C19" s="74" t="s">
        <v>62</v>
      </c>
      <c r="D19" s="74">
        <v>5</v>
      </c>
      <c r="E19" s="74">
        <v>2024</v>
      </c>
      <c r="F19" s="74" t="s">
        <v>61</v>
      </c>
      <c r="G19" s="74">
        <v>2532</v>
      </c>
      <c r="H19" s="74">
        <v>12004</v>
      </c>
      <c r="I19" s="74">
        <v>114928.07</v>
      </c>
      <c r="J19" s="101">
        <v>9.49</v>
      </c>
      <c r="K19" s="101">
        <v>9.68</v>
      </c>
      <c r="L19" s="101">
        <v>9.42</v>
      </c>
      <c r="M19" s="101">
        <v>9.7799999999999994</v>
      </c>
      <c r="N19" s="101">
        <v>9.57</v>
      </c>
      <c r="Q19" s="129"/>
    </row>
    <row r="20" spans="2:17" x14ac:dyDescent="0.3">
      <c r="B20" s="73">
        <v>45419</v>
      </c>
      <c r="C20" s="74" t="s">
        <v>62</v>
      </c>
      <c r="D20" s="74">
        <v>5</v>
      </c>
      <c r="E20" s="74">
        <v>2024</v>
      </c>
      <c r="F20" s="74" t="s">
        <v>61</v>
      </c>
      <c r="G20" s="74">
        <v>1935</v>
      </c>
      <c r="H20" s="74">
        <v>10686</v>
      </c>
      <c r="I20" s="74">
        <v>101547.35</v>
      </c>
      <c r="J20" s="101">
        <v>9.4499999999999993</v>
      </c>
      <c r="K20" s="101">
        <v>9.6</v>
      </c>
      <c r="L20" s="101">
        <v>9.36</v>
      </c>
      <c r="M20" s="101">
        <v>9.67</v>
      </c>
      <c r="N20" s="101">
        <v>9.5</v>
      </c>
      <c r="Q20" s="129"/>
    </row>
    <row r="21" spans="2:17" x14ac:dyDescent="0.3">
      <c r="B21" s="73">
        <v>45420</v>
      </c>
      <c r="C21" s="74" t="s">
        <v>62</v>
      </c>
      <c r="D21" s="74">
        <v>5</v>
      </c>
      <c r="E21" s="74">
        <v>2024</v>
      </c>
      <c r="F21" s="74" t="s">
        <v>61</v>
      </c>
      <c r="G21" s="74">
        <v>341</v>
      </c>
      <c r="H21" s="74">
        <v>10830</v>
      </c>
      <c r="I21" s="74">
        <v>103772.4</v>
      </c>
      <c r="J21" s="101">
        <v>9.6199999999999992</v>
      </c>
      <c r="K21" s="101">
        <v>9.6199999999999992</v>
      </c>
      <c r="L21" s="101">
        <v>9.42</v>
      </c>
      <c r="M21" s="101">
        <v>9.64</v>
      </c>
      <c r="N21" s="101">
        <v>9.58</v>
      </c>
      <c r="Q21" s="129"/>
    </row>
    <row r="22" spans="2:17" x14ac:dyDescent="0.3">
      <c r="B22" s="73">
        <v>45421</v>
      </c>
      <c r="C22" s="74" t="s">
        <v>62</v>
      </c>
      <c r="D22" s="74">
        <v>5</v>
      </c>
      <c r="E22" s="74">
        <v>2024</v>
      </c>
      <c r="F22" s="74" t="s">
        <v>61</v>
      </c>
      <c r="G22" s="74">
        <v>360</v>
      </c>
      <c r="H22" s="74">
        <v>8391</v>
      </c>
      <c r="I22" s="74">
        <v>80677.81</v>
      </c>
      <c r="J22" s="101">
        <v>9.6</v>
      </c>
      <c r="K22" s="101">
        <v>9.68</v>
      </c>
      <c r="L22" s="101">
        <v>9.5500000000000007</v>
      </c>
      <c r="M22" s="101">
        <v>9.73</v>
      </c>
      <c r="N22" s="101">
        <v>9.59</v>
      </c>
      <c r="Q22" s="129"/>
    </row>
    <row r="23" spans="2:17" x14ac:dyDescent="0.3">
      <c r="B23" s="73">
        <v>45422</v>
      </c>
      <c r="C23" s="74" t="s">
        <v>62</v>
      </c>
      <c r="D23" s="74">
        <v>5</v>
      </c>
      <c r="E23" s="74">
        <v>2024</v>
      </c>
      <c r="F23" s="74" t="s">
        <v>61</v>
      </c>
      <c r="G23" s="74">
        <v>244</v>
      </c>
      <c r="H23" s="74">
        <v>15368</v>
      </c>
      <c r="I23" s="74">
        <v>146101.51</v>
      </c>
      <c r="J23" s="101">
        <v>9.5</v>
      </c>
      <c r="K23" s="101">
        <v>9.6</v>
      </c>
      <c r="L23" s="101">
        <v>9.35</v>
      </c>
      <c r="M23" s="101">
        <v>9.7200000000000006</v>
      </c>
      <c r="N23" s="101">
        <v>9.5</v>
      </c>
      <c r="Q23" s="129"/>
    </row>
    <row r="24" spans="2:17" x14ac:dyDescent="0.3">
      <c r="B24" s="73">
        <v>45425</v>
      </c>
      <c r="C24" s="74" t="s">
        <v>62</v>
      </c>
      <c r="D24" s="74">
        <v>5</v>
      </c>
      <c r="E24" s="74">
        <v>2024</v>
      </c>
      <c r="F24" s="74" t="s">
        <v>61</v>
      </c>
      <c r="G24" s="74">
        <v>862</v>
      </c>
      <c r="H24" s="74">
        <v>19169</v>
      </c>
      <c r="I24" s="74">
        <v>182425.3</v>
      </c>
      <c r="J24" s="101">
        <v>9.4600000000000009</v>
      </c>
      <c r="K24" s="101">
        <v>9.5</v>
      </c>
      <c r="L24" s="101">
        <v>9.36</v>
      </c>
      <c r="M24" s="101">
        <v>9.73</v>
      </c>
      <c r="N24" s="101">
        <v>9.51</v>
      </c>
      <c r="Q24" s="129"/>
    </row>
    <row r="25" spans="2:17" x14ac:dyDescent="0.3">
      <c r="B25" s="73">
        <v>45426</v>
      </c>
      <c r="C25" s="74" t="s">
        <v>62</v>
      </c>
      <c r="D25" s="74">
        <v>5</v>
      </c>
      <c r="E25" s="74">
        <v>2024</v>
      </c>
      <c r="F25" s="74" t="s">
        <v>61</v>
      </c>
      <c r="G25" s="74">
        <v>1313</v>
      </c>
      <c r="H25" s="74">
        <v>25670</v>
      </c>
      <c r="I25" s="74">
        <v>243440.91</v>
      </c>
      <c r="J25" s="101">
        <v>9.39</v>
      </c>
      <c r="K25" s="101">
        <v>9.57</v>
      </c>
      <c r="L25" s="101">
        <v>9.33</v>
      </c>
      <c r="M25" s="101">
        <v>9.6</v>
      </c>
      <c r="N25" s="101">
        <v>9.48</v>
      </c>
      <c r="Q25" s="129"/>
    </row>
    <row r="26" spans="2:17" x14ac:dyDescent="0.3">
      <c r="B26" s="73">
        <v>45427</v>
      </c>
      <c r="C26" s="74" t="s">
        <v>62</v>
      </c>
      <c r="D26" s="74">
        <v>5</v>
      </c>
      <c r="E26" s="74">
        <v>2024</v>
      </c>
      <c r="F26" s="74" t="s">
        <v>61</v>
      </c>
      <c r="G26" s="74">
        <v>4847</v>
      </c>
      <c r="H26" s="74">
        <v>31215</v>
      </c>
      <c r="I26" s="74">
        <v>294845.39</v>
      </c>
      <c r="J26" s="101">
        <v>9.31</v>
      </c>
      <c r="K26" s="101">
        <v>9.56</v>
      </c>
      <c r="L26" s="101">
        <v>9.31</v>
      </c>
      <c r="M26" s="101">
        <v>9.57</v>
      </c>
      <c r="N26" s="101">
        <v>9.44</v>
      </c>
      <c r="Q26" s="129"/>
    </row>
    <row r="27" spans="2:17" x14ac:dyDescent="0.3">
      <c r="B27" s="73">
        <v>45428</v>
      </c>
      <c r="C27" s="74" t="s">
        <v>62</v>
      </c>
      <c r="D27" s="74">
        <v>5</v>
      </c>
      <c r="E27" s="74">
        <v>2024</v>
      </c>
      <c r="F27" s="74" t="s">
        <v>61</v>
      </c>
      <c r="G27" s="74">
        <v>3292</v>
      </c>
      <c r="H27" s="74">
        <v>69056</v>
      </c>
      <c r="I27" s="74">
        <v>636898.99</v>
      </c>
      <c r="J27" s="101">
        <v>9.27</v>
      </c>
      <c r="K27" s="101">
        <v>9.3000000000000007</v>
      </c>
      <c r="L27" s="101">
        <v>9.0500000000000007</v>
      </c>
      <c r="M27" s="101">
        <v>9.5399999999999991</v>
      </c>
      <c r="N27" s="101">
        <v>9.2200000000000006</v>
      </c>
      <c r="Q27" s="129"/>
    </row>
    <row r="28" spans="2:17" x14ac:dyDescent="0.3">
      <c r="B28" s="73">
        <v>45429</v>
      </c>
      <c r="C28" s="74" t="s">
        <v>62</v>
      </c>
      <c r="D28" s="74">
        <v>5</v>
      </c>
      <c r="E28" s="74">
        <v>2024</v>
      </c>
      <c r="F28" s="74" t="s">
        <v>61</v>
      </c>
      <c r="G28" s="74">
        <v>450</v>
      </c>
      <c r="H28" s="74">
        <v>6550</v>
      </c>
      <c r="I28" s="74">
        <v>61902.59</v>
      </c>
      <c r="J28" s="101">
        <v>9.4499999999999993</v>
      </c>
      <c r="K28" s="101">
        <v>9.44</v>
      </c>
      <c r="L28" s="101">
        <v>9.27</v>
      </c>
      <c r="M28" s="101">
        <v>9.49</v>
      </c>
      <c r="N28" s="101">
        <v>9.4499999999999993</v>
      </c>
      <c r="Q28" s="129"/>
    </row>
    <row r="29" spans="2:17" x14ac:dyDescent="0.3">
      <c r="B29" s="73">
        <v>45432</v>
      </c>
      <c r="C29" s="74" t="s">
        <v>62</v>
      </c>
      <c r="D29" s="74">
        <v>5</v>
      </c>
      <c r="E29" s="74">
        <v>2024</v>
      </c>
      <c r="F29" s="74" t="s">
        <v>61</v>
      </c>
      <c r="G29" s="74">
        <v>1113</v>
      </c>
      <c r="H29" s="74">
        <v>18511</v>
      </c>
      <c r="I29" s="74">
        <v>171791.14</v>
      </c>
      <c r="J29" s="101">
        <v>9.42</v>
      </c>
      <c r="K29" s="101">
        <v>9.49</v>
      </c>
      <c r="L29" s="101">
        <v>9.1999999999999993</v>
      </c>
      <c r="M29" s="101">
        <v>9.49</v>
      </c>
      <c r="N29" s="101">
        <v>9.2799999999999994</v>
      </c>
      <c r="Q29" s="129"/>
    </row>
    <row r="30" spans="2:17" x14ac:dyDescent="0.3">
      <c r="B30" s="73">
        <v>45433</v>
      </c>
      <c r="C30" s="74" t="s">
        <v>62</v>
      </c>
      <c r="D30" s="74">
        <v>5</v>
      </c>
      <c r="E30" s="74">
        <v>2024</v>
      </c>
      <c r="F30" s="74" t="s">
        <v>61</v>
      </c>
      <c r="G30" s="74">
        <v>2113</v>
      </c>
      <c r="H30" s="74">
        <v>41073</v>
      </c>
      <c r="I30" s="74">
        <v>384971.81</v>
      </c>
      <c r="J30" s="101">
        <v>9.5</v>
      </c>
      <c r="K30" s="101">
        <v>9.24</v>
      </c>
      <c r="L30" s="101">
        <v>9.2100000000000009</v>
      </c>
      <c r="M30" s="101">
        <v>9.56</v>
      </c>
      <c r="N30" s="101">
        <v>9.3699999999999992</v>
      </c>
      <c r="Q30" s="129"/>
    </row>
    <row r="31" spans="2:17" x14ac:dyDescent="0.3">
      <c r="B31" s="73">
        <v>45434</v>
      </c>
      <c r="C31" s="74" t="s">
        <v>62</v>
      </c>
      <c r="D31" s="74">
        <v>5</v>
      </c>
      <c r="E31" s="74">
        <v>2024</v>
      </c>
      <c r="F31" s="74" t="s">
        <v>61</v>
      </c>
      <c r="G31" s="74">
        <v>5450</v>
      </c>
      <c r="H31" s="74">
        <v>41601</v>
      </c>
      <c r="I31" s="74">
        <v>387805.9</v>
      </c>
      <c r="J31" s="101">
        <v>9.27</v>
      </c>
      <c r="K31" s="101">
        <v>9.5</v>
      </c>
      <c r="L31" s="101">
        <v>9.25</v>
      </c>
      <c r="M31" s="101">
        <v>9.5399999999999991</v>
      </c>
      <c r="N31" s="101">
        <v>9.31</v>
      </c>
      <c r="Q31" s="129"/>
    </row>
    <row r="32" spans="2:17" x14ac:dyDescent="0.3">
      <c r="B32" s="73">
        <v>45435</v>
      </c>
      <c r="C32" s="74" t="s">
        <v>62</v>
      </c>
      <c r="D32" s="74">
        <v>5</v>
      </c>
      <c r="E32" s="74">
        <v>2024</v>
      </c>
      <c r="F32" s="74" t="s">
        <v>61</v>
      </c>
      <c r="G32" s="74">
        <v>1630</v>
      </c>
      <c r="H32" s="74">
        <v>11887</v>
      </c>
      <c r="I32" s="74">
        <v>110300.98</v>
      </c>
      <c r="J32" s="101">
        <v>9.33</v>
      </c>
      <c r="K32" s="101">
        <v>9.3800000000000008</v>
      </c>
      <c r="L32" s="101">
        <v>9.1999999999999993</v>
      </c>
      <c r="M32" s="101">
        <v>9.4</v>
      </c>
      <c r="N32" s="101">
        <v>9.27</v>
      </c>
      <c r="Q32" s="129"/>
    </row>
    <row r="33" spans="1:17" x14ac:dyDescent="0.3">
      <c r="B33" s="73">
        <v>45436</v>
      </c>
      <c r="C33" s="74" t="s">
        <v>62</v>
      </c>
      <c r="D33" s="74">
        <v>5</v>
      </c>
      <c r="E33" s="74">
        <v>2024</v>
      </c>
      <c r="F33" s="74" t="s">
        <v>61</v>
      </c>
      <c r="G33" s="74">
        <v>1769</v>
      </c>
      <c r="H33" s="74">
        <v>26313</v>
      </c>
      <c r="I33" s="74">
        <v>243112.15</v>
      </c>
      <c r="J33" s="101">
        <v>9.26</v>
      </c>
      <c r="K33" s="101">
        <v>9.3699999999999992</v>
      </c>
      <c r="L33" s="101">
        <v>9.15</v>
      </c>
      <c r="M33" s="101">
        <v>9.3699999999999992</v>
      </c>
      <c r="N33" s="101">
        <v>9.23</v>
      </c>
      <c r="Q33" s="129"/>
    </row>
    <row r="34" spans="1:17" x14ac:dyDescent="0.3">
      <c r="B34" s="73">
        <v>45439</v>
      </c>
      <c r="C34" s="74" t="s">
        <v>62</v>
      </c>
      <c r="D34" s="74">
        <v>5</v>
      </c>
      <c r="E34" s="74">
        <v>2024</v>
      </c>
      <c r="F34" s="74" t="s">
        <v>61</v>
      </c>
      <c r="G34" s="74">
        <v>3347</v>
      </c>
      <c r="H34" s="74">
        <v>34114</v>
      </c>
      <c r="I34" s="74">
        <v>315137.21000000002</v>
      </c>
      <c r="J34" s="101">
        <v>9.2100000000000009</v>
      </c>
      <c r="K34" s="101">
        <v>9.26</v>
      </c>
      <c r="L34" s="101">
        <v>9.2100000000000009</v>
      </c>
      <c r="M34" s="101">
        <v>9.3699999999999992</v>
      </c>
      <c r="N34" s="101">
        <v>9.23</v>
      </c>
      <c r="Q34" s="129"/>
    </row>
    <row r="35" spans="1:17" x14ac:dyDescent="0.3">
      <c r="B35" s="73">
        <v>45440</v>
      </c>
      <c r="C35" s="74" t="s">
        <v>62</v>
      </c>
      <c r="D35" s="74">
        <v>5</v>
      </c>
      <c r="E35" s="74">
        <v>2024</v>
      </c>
      <c r="F35" s="74" t="s">
        <v>61</v>
      </c>
      <c r="G35" s="74">
        <v>2894</v>
      </c>
      <c r="H35" s="74">
        <v>62374</v>
      </c>
      <c r="I35" s="74">
        <v>573210.31000000006</v>
      </c>
      <c r="J35" s="101">
        <v>9.1999999999999993</v>
      </c>
      <c r="K35" s="101">
        <v>9.33</v>
      </c>
      <c r="L35" s="101">
        <v>9.1</v>
      </c>
      <c r="M35" s="101">
        <v>9.34</v>
      </c>
      <c r="N35" s="101">
        <v>9.18</v>
      </c>
      <c r="Q35" s="129"/>
    </row>
    <row r="36" spans="1:17" x14ac:dyDescent="0.3">
      <c r="B36" s="73">
        <v>45441</v>
      </c>
      <c r="C36" s="74" t="s">
        <v>62</v>
      </c>
      <c r="D36" s="74">
        <v>5</v>
      </c>
      <c r="E36" s="74">
        <v>2024</v>
      </c>
      <c r="F36" s="74" t="s">
        <v>61</v>
      </c>
      <c r="G36" s="74">
        <v>756</v>
      </c>
      <c r="H36" s="74">
        <v>17727</v>
      </c>
      <c r="I36" s="74">
        <v>163545.78</v>
      </c>
      <c r="J36" s="101">
        <v>9.1999999999999993</v>
      </c>
      <c r="K36" s="101">
        <v>9.15</v>
      </c>
      <c r="L36" s="101">
        <v>9.15</v>
      </c>
      <c r="M36" s="101">
        <v>9.36</v>
      </c>
      <c r="N36" s="101">
        <v>9.2100000000000009</v>
      </c>
      <c r="Q36" s="129"/>
    </row>
    <row r="37" spans="1:17" x14ac:dyDescent="0.3">
      <c r="B37" s="73">
        <v>45443</v>
      </c>
      <c r="C37" s="74" t="s">
        <v>62</v>
      </c>
      <c r="D37" s="74">
        <v>5</v>
      </c>
      <c r="E37" s="74">
        <v>2024</v>
      </c>
      <c r="F37" s="74" t="s">
        <v>61</v>
      </c>
      <c r="G37" s="74">
        <v>442</v>
      </c>
      <c r="H37" s="74">
        <v>59435</v>
      </c>
      <c r="I37" s="74">
        <v>572119.94999999995</v>
      </c>
      <c r="J37" s="101">
        <v>9.8000000000000007</v>
      </c>
      <c r="K37" s="101">
        <v>9.1199999999999992</v>
      </c>
      <c r="L37" s="101">
        <v>9.1199999999999992</v>
      </c>
      <c r="M37" s="101">
        <v>9.9499999999999993</v>
      </c>
      <c r="N37" s="101">
        <v>9.6300000000000008</v>
      </c>
      <c r="Q37" s="129"/>
    </row>
    <row r="38" spans="1:17" x14ac:dyDescent="0.3">
      <c r="Q38" s="129"/>
    </row>
    <row r="39" spans="1:17" x14ac:dyDescent="0.3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bd5add479e4b86fd37b9a80737878495">
  <xsd:schema xmlns:xsd="http://www.w3.org/2001/XMLSchema" xmlns:xs="http://www.w3.org/2001/XMLSchema" xmlns:p="http://schemas.microsoft.com/office/2006/metadata/properties" xmlns:ns2="b301f0a4-feca-4c67-8073-e57d260776cb" xmlns:ns3="59facde8-6d67-4c23-abc4-980fc65bcf56" targetNamespace="http://schemas.microsoft.com/office/2006/metadata/properties" ma:root="true" ma:fieldsID="76c6c54d0c7eea1cab3d7e47261568ad" ns2:_="" ns3:_="">
    <xsd:import namespace="b301f0a4-feca-4c67-8073-e57d260776cb"/>
    <xsd:import namespace="59facde8-6d67-4c23-abc4-980fc65bcf5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93cd533-0dea-455e-83ca-101798aaba9d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3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3BCF696-ED0A-4280-ADC8-71ACD3CDEC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Caroline Sampaio</cp:lastModifiedBy>
  <cp:lastPrinted>2021-06-11T13:36:05Z</cp:lastPrinted>
  <dcterms:created xsi:type="dcterms:W3CDTF">2021-06-09T17:26:56Z</dcterms:created>
  <dcterms:modified xsi:type="dcterms:W3CDTF">2024-06-19T18:07:05Z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