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alorainvest.sharepoint.com/sites/RI/Documentos Compartilhados/General/01.RI/09.Relatorio Carta Mensal/COOKIE/"/>
    </mc:Choice>
  </mc:AlternateContent>
  <xr:revisionPtr revIDLastSave="0" documentId="8_{EDEE5EE0-3CB7-4D2A-A595-54FEFB5D67AA}" xr6:coauthVersionLast="47" xr6:coauthVersionMax="47" xr10:uidLastSave="{00000000-0000-0000-0000-000000000000}"/>
  <bookViews>
    <workbookView xWindow="-108" yWindow="-108" windowWidth="23256" windowHeight="12576" xr2:uid="{5E526054-3283-4C87-9A7D-5A9467E48862}"/>
  </bookViews>
  <sheets>
    <sheet name="Sumário" sheetId="19" r:id="rId1"/>
    <sheet name="Portfólio" sheetId="3" r:id="rId2"/>
    <sheet name="Highlights" sheetId="18" r:id="rId3"/>
    <sheet name="DRE" sheetId="20" r:id="rId4"/>
    <sheet name="Rentabilidade" sheetId="22" r:id="rId5"/>
    <sheet name="Mercado Secundário" sheetId="21" r:id="rId6"/>
  </sheets>
  <definedNames>
    <definedName name="Qtd_cot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20" l="1"/>
  <c r="E15" i="20"/>
  <c r="D16" i="20"/>
  <c r="D15" i="20"/>
  <c r="I4" i="22" l="1"/>
  <c r="G4" i="22"/>
  <c r="F4" i="22"/>
  <c r="E10" i="18" l="1"/>
  <c r="F10" i="18"/>
  <c r="G10" i="18"/>
  <c r="H10" i="18"/>
  <c r="I10" i="18"/>
  <c r="J10" i="18"/>
  <c r="K10" i="18"/>
  <c r="L10" i="18"/>
  <c r="M10" i="18"/>
  <c r="N10" i="18"/>
  <c r="O10" i="18"/>
  <c r="P10" i="18"/>
  <c r="C12" i="18"/>
  <c r="C13" i="18" s="1"/>
  <c r="C14" i="18" s="1"/>
  <c r="C15" i="18" s="1"/>
  <c r="C16" i="18" s="1"/>
  <c r="E19" i="18"/>
  <c r="F19" i="18"/>
  <c r="G19" i="18"/>
  <c r="H19" i="18"/>
  <c r="I19" i="18"/>
  <c r="J19" i="18"/>
  <c r="K19" i="18"/>
  <c r="L19" i="18"/>
  <c r="M19" i="18"/>
  <c r="N19" i="18"/>
  <c r="O19" i="18"/>
  <c r="P19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D12" i="18" l="1"/>
  <c r="D13" i="18"/>
  <c r="D14" i="18"/>
  <c r="D15" i="18"/>
  <c r="D16" i="18"/>
  <c r="D11" i="18"/>
  <c r="C8" i="3" l="1"/>
  <c r="C9" i="3" s="1"/>
  <c r="C10" i="3" s="1"/>
  <c r="C11" i="3" s="1"/>
  <c r="C12" i="3" s="1"/>
</calcChain>
</file>

<file path=xl/sharedStrings.xml><?xml version="1.0" encoding="utf-8"?>
<sst xmlns="http://schemas.openxmlformats.org/spreadsheetml/2006/main" count="128" uniqueCount="91">
  <si>
    <t>N°</t>
  </si>
  <si>
    <t>UF</t>
  </si>
  <si>
    <t>SP</t>
  </si>
  <si>
    <t>RJ</t>
  </si>
  <si>
    <t>IMÓVEL</t>
  </si>
  <si>
    <t>TIPOLOGIA</t>
  </si>
  <si>
    <t>PARTICIPAÇÃO</t>
  </si>
  <si>
    <t>Joaquim Floriano</t>
  </si>
  <si>
    <t>Athenas</t>
  </si>
  <si>
    <t>Bela Paulista</t>
  </si>
  <si>
    <t>São Luiz</t>
  </si>
  <si>
    <t>Madison</t>
  </si>
  <si>
    <t>Diogo Moreira</t>
  </si>
  <si>
    <t>Escritório</t>
  </si>
  <si>
    <t>VACÂNCIA FÍSICA</t>
  </si>
  <si>
    <t>VACÂNCIA FINANCEIRA</t>
  </si>
  <si>
    <t>IPCA</t>
  </si>
  <si>
    <t>IGP-M</t>
  </si>
  <si>
    <t>Receita por estado</t>
  </si>
  <si>
    <t>Vacância Física</t>
  </si>
  <si>
    <t>Vacância Financeira</t>
  </si>
  <si>
    <t>DATA DE AQUISIÇÃO</t>
  </si>
  <si>
    <t>ABL PRÓPRIA</t>
  </si>
  <si>
    <t>Evolução da Vacância</t>
  </si>
  <si>
    <t>Receita por índice de reajuste</t>
  </si>
  <si>
    <t>-</t>
  </si>
  <si>
    <t>IPC/FIPE</t>
  </si>
  <si>
    <t>Vacância Física por Ativo</t>
  </si>
  <si>
    <t>Data</t>
  </si>
  <si>
    <t>Quantidade de Cotas</t>
  </si>
  <si>
    <t>Patrimônio Líquido</t>
  </si>
  <si>
    <t>Dividendos Totais Distribuídos (R$)</t>
  </si>
  <si>
    <t>Retorno Total no mês</t>
  </si>
  <si>
    <t>Carteira de Ativos do Fundo</t>
  </si>
  <si>
    <t>Resultado por cota (R$)</t>
  </si>
  <si>
    <t>Nº de Cotas</t>
  </si>
  <si>
    <t>(R$/mil)</t>
  </si>
  <si>
    <t>Distribuição por cota (R$)</t>
  </si>
  <si>
    <t>(+) Receitas de Imóveis</t>
  </si>
  <si>
    <t>(+) Receitas de CRIs</t>
  </si>
  <si>
    <t>(+) Receitas com Ativos de Liquidez</t>
  </si>
  <si>
    <t>(+) Total de Receitas</t>
  </si>
  <si>
    <t>(=) Resultado Apurado</t>
  </si>
  <si>
    <t>Distribuição Mensal</t>
  </si>
  <si>
    <t>(-)  Despesas Administrativas</t>
  </si>
  <si>
    <t>(-) Despesas Operacionais</t>
  </si>
  <si>
    <t>(-) Total de Despesas</t>
  </si>
  <si>
    <t>Data Pregão</t>
  </si>
  <si>
    <t>Data3</t>
  </si>
  <si>
    <t>Mês</t>
  </si>
  <si>
    <t>Ano</t>
  </si>
  <si>
    <t xml:space="preserve">Ativo </t>
  </si>
  <si>
    <t>Número de Negócios</t>
  </si>
  <si>
    <t>Quantidade Negociada (#)</t>
  </si>
  <si>
    <t>Volume Negociado Diário (R$)</t>
  </si>
  <si>
    <t>Preço de Fechamento</t>
  </si>
  <si>
    <t>Preço Abertura</t>
  </si>
  <si>
    <t>Preço Mínimo</t>
  </si>
  <si>
    <t>Preço Máximo</t>
  </si>
  <si>
    <t>Preço Médio</t>
  </si>
  <si>
    <t>abril-24</t>
  </si>
  <si>
    <t>VGRI11</t>
  </si>
  <si>
    <t>maio-24</t>
  </si>
  <si>
    <t xml:space="preserve">Cota Patrimonial </t>
  </si>
  <si>
    <t>Cota de Mercado</t>
  </si>
  <si>
    <t>Número de Cotistas</t>
  </si>
  <si>
    <t>Média Diária de Liquidez</t>
  </si>
  <si>
    <t>Total de Ativos-Alvo</t>
  </si>
  <si>
    <t>Início do Fundo</t>
  </si>
  <si>
    <t>Taxa de Administração</t>
  </si>
  <si>
    <t>R$ 332,5 milhões</t>
  </si>
  <si>
    <t>R$ 903,5 milhões</t>
  </si>
  <si>
    <t>R$ 0,15/cota</t>
  </si>
  <si>
    <t>Planilha de Fundamentos</t>
  </si>
  <si>
    <t>VALORA RENDA IMOBILIÁRIA FUNDO DE INVESTIMENTO IMOBILIÁRIO – RESPONSABILIDADE LIMITADA (B3:VGRI11)</t>
  </si>
  <si>
    <t>53.656.482/0001-07</t>
  </si>
  <si>
    <t>Sumário</t>
  </si>
  <si>
    <t>1,30% a.a.</t>
  </si>
  <si>
    <t>Data Base: Abril/2024</t>
  </si>
  <si>
    <t>R$ 264,4 mil/dia</t>
  </si>
  <si>
    <t>Retorno Total</t>
  </si>
  <si>
    <t>21,75% a.a.</t>
  </si>
  <si>
    <t>São Paulo</t>
  </si>
  <si>
    <t>Rio de Janeiro</t>
  </si>
  <si>
    <t>Cidade Jardim</t>
  </si>
  <si>
    <t>Brazilian Financial Center</t>
  </si>
  <si>
    <t>BM 336</t>
  </si>
  <si>
    <t>Volkswagen</t>
  </si>
  <si>
    <t>Burity</t>
  </si>
  <si>
    <t>Transatlântico</t>
  </si>
  <si>
    <t>Dividendo Mensal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</si>
</sst>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mmm/yyyy"/>
    <numFmt numFmtId="168" formatCode="#,##0.00&quot; m²&quot;"/>
    <numFmt numFmtId="169" formatCode="0.00%;\-0.00%;\-"/>
    <numFmt numFmtId="170" formatCode="#,##0.00;\(#,##0.00\)"/>
    <numFmt numFmtId="171" formatCode="#,##0;\(#,##0\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7"/>
      <color rgb="FF262626"/>
      <name val="Arial Narrow"/>
      <family val="2"/>
    </font>
    <font>
      <sz val="7"/>
      <color rgb="FF262626"/>
      <name val="Arial Narrow"/>
      <family val="2"/>
    </font>
    <font>
      <sz val="7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rgb="FFFFFFFF"/>
      <name val="Arial Narrow"/>
      <family val="2"/>
    </font>
    <font>
      <sz val="12"/>
      <color theme="1"/>
      <name val="Arial Narrow"/>
      <family val="2"/>
    </font>
    <font>
      <b/>
      <sz val="12"/>
      <color rgb="FF262626"/>
      <name val="Arial Narrow"/>
      <family val="2"/>
    </font>
    <font>
      <sz val="12"/>
      <color rgb="FF262626"/>
      <name val="Arial Narrow"/>
      <family val="2"/>
    </font>
    <font>
      <sz val="12"/>
      <color rgb="FF000000"/>
      <name val="Arial Narrow"/>
      <family val="2"/>
    </font>
    <font>
      <b/>
      <sz val="12"/>
      <color rgb="FFFFFFFF"/>
      <name val="Arial Narrow"/>
      <family val="2"/>
    </font>
    <font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1"/>
      <color theme="0"/>
      <name val="Arial Narrow"/>
      <family val="2"/>
    </font>
    <font>
      <sz val="10"/>
      <color rgb="FF404040"/>
      <name val="Arial Narrow"/>
      <family val="2"/>
    </font>
    <font>
      <b/>
      <sz val="10"/>
      <color theme="0"/>
      <name val="Arial Narrow"/>
      <family val="2"/>
    </font>
    <font>
      <b/>
      <sz val="14"/>
      <color rgb="FF262626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Arial Narrow"/>
      <family val="2"/>
    </font>
    <font>
      <b/>
      <sz val="18"/>
      <color rgb="FF002060"/>
      <name val="Arial Narrow"/>
      <family val="2"/>
    </font>
    <font>
      <sz val="12"/>
      <color theme="1" tint="0.34998626667073579"/>
      <name val="Arial Narrow"/>
      <family val="2"/>
    </font>
    <font>
      <b/>
      <sz val="12"/>
      <color theme="1" tint="0.34998626667073579"/>
      <name val="Arial Narrow"/>
      <family val="2"/>
    </font>
    <font>
      <b/>
      <sz val="14"/>
      <color rgb="FF00206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rgb="FFD7D7D7"/>
      </top>
      <bottom/>
      <diagonal/>
    </border>
    <border>
      <left/>
      <right/>
      <top style="thin">
        <color rgb="FFD7D7D7"/>
      </top>
      <bottom style="thin">
        <color theme="0" tint="-0.249977111117893"/>
      </bottom>
      <diagonal/>
    </border>
    <border>
      <left/>
      <right/>
      <top style="thin">
        <color rgb="FFD7D7D7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1" tint="0.34998626667073579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5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 readingOrder="1"/>
    </xf>
    <xf numFmtId="11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vertical="center" wrapText="1" readingOrder="1"/>
    </xf>
    <xf numFmtId="0" fontId="9" fillId="0" borderId="0" xfId="0" applyFont="1" applyAlignment="1">
      <alignment horizontal="center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64" fontId="9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6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center" vertical="center" wrapText="1" readingOrder="1"/>
    </xf>
    <xf numFmtId="11" fontId="15" fillId="0" borderId="0" xfId="0" applyNumberFormat="1" applyFont="1" applyAlignment="1">
      <alignment horizontal="center" vertical="center" wrapText="1" readingOrder="1"/>
    </xf>
    <xf numFmtId="0" fontId="15" fillId="0" borderId="0" xfId="0" applyFont="1" applyAlignment="1">
      <alignment vertical="center" wrapText="1" readingOrder="1"/>
    </xf>
    <xf numFmtId="0" fontId="15" fillId="0" borderId="0" xfId="0" applyFont="1" applyAlignment="1">
      <alignment horizontal="center" vertical="center" wrapText="1" readingOrder="1"/>
    </xf>
    <xf numFmtId="10" fontId="16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 readingOrder="1"/>
    </xf>
    <xf numFmtId="17" fontId="17" fillId="3" borderId="1" xfId="0" applyNumberFormat="1" applyFont="1" applyFill="1" applyBorder="1" applyAlignment="1">
      <alignment horizontal="left" vertical="center" readingOrder="1"/>
    </xf>
    <xf numFmtId="17" fontId="17" fillId="3" borderId="1" xfId="0" applyNumberFormat="1" applyFont="1" applyFill="1" applyBorder="1" applyAlignment="1">
      <alignment horizontal="right" vertical="center" wrapText="1" readingOrder="1"/>
    </xf>
    <xf numFmtId="17" fontId="17" fillId="3" borderId="1" xfId="0" applyNumberFormat="1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readingOrder="1"/>
    </xf>
    <xf numFmtId="17" fontId="17" fillId="0" borderId="0" xfId="0" applyNumberFormat="1" applyFont="1" applyAlignment="1">
      <alignment horizontal="right" vertical="center" wrapText="1" readingOrder="1"/>
    </xf>
    <xf numFmtId="0" fontId="17" fillId="3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15" fillId="0" borderId="0" xfId="0" applyFont="1" applyAlignment="1">
      <alignment horizontal="left" vertical="center" wrapText="1" readingOrder="1"/>
    </xf>
    <xf numFmtId="164" fontId="13" fillId="0" borderId="0" xfId="0" applyNumberFormat="1" applyFont="1"/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9" fontId="15" fillId="2" borderId="4" xfId="5" applyFont="1" applyFill="1" applyBorder="1" applyAlignment="1">
      <alignment horizontal="center" vertical="center" wrapText="1" readingOrder="1"/>
    </xf>
    <xf numFmtId="167" fontId="16" fillId="2" borderId="4" xfId="0" applyNumberFormat="1" applyFont="1" applyFill="1" applyBorder="1" applyAlignment="1">
      <alignment horizontal="center" vertical="center" wrapText="1" readingOrder="1"/>
    </xf>
    <xf numFmtId="168" fontId="15" fillId="2" borderId="4" xfId="0" applyNumberFormat="1" applyFont="1" applyFill="1" applyBorder="1" applyAlignment="1">
      <alignment horizontal="center" vertical="center" wrapText="1" readingOrder="1"/>
    </xf>
    <xf numFmtId="10" fontId="15" fillId="0" borderId="4" xfId="5" applyNumberFormat="1" applyFont="1" applyBorder="1" applyAlignment="1">
      <alignment horizontal="center" vertical="center" wrapText="1" readingOrder="1"/>
    </xf>
    <xf numFmtId="10" fontId="16" fillId="0" borderId="4" xfId="0" applyNumberFormat="1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9" fontId="15" fillId="2" borderId="4" xfId="5" quotePrefix="1" applyFont="1" applyFill="1" applyBorder="1" applyAlignment="1">
      <alignment horizontal="center" vertical="center" wrapText="1" readingOrder="1"/>
    </xf>
    <xf numFmtId="9" fontId="15" fillId="2" borderId="5" xfId="5" applyFont="1" applyFill="1" applyBorder="1" applyAlignment="1">
      <alignment horizontal="center" vertical="center" wrapText="1" readingOrder="1"/>
    </xf>
    <xf numFmtId="167" fontId="16" fillId="2" borderId="5" xfId="0" applyNumberFormat="1" applyFont="1" applyFill="1" applyBorder="1" applyAlignment="1">
      <alignment horizontal="center" vertical="center" wrapText="1" readingOrder="1"/>
    </xf>
    <xf numFmtId="168" fontId="15" fillId="2" borderId="5" xfId="0" applyNumberFormat="1" applyFont="1" applyFill="1" applyBorder="1" applyAlignment="1">
      <alignment horizontal="center" vertical="center" wrapText="1" readingOrder="1"/>
    </xf>
    <xf numFmtId="10" fontId="15" fillId="0" borderId="5" xfId="5" applyNumberFormat="1" applyFont="1" applyBorder="1" applyAlignment="1">
      <alignment horizontal="center" vertical="center" wrapText="1" readingOrder="1"/>
    </xf>
    <xf numFmtId="10" fontId="16" fillId="0" borderId="5" xfId="0" applyNumberFormat="1" applyFont="1" applyBorder="1" applyAlignment="1">
      <alignment horizontal="center" vertical="center" wrapText="1" readingOrder="1"/>
    </xf>
    <xf numFmtId="165" fontId="15" fillId="0" borderId="4" xfId="5" applyNumberFormat="1" applyFont="1" applyBorder="1" applyAlignment="1">
      <alignment horizontal="center" vertical="center" wrapText="1" readingOrder="1"/>
    </xf>
    <xf numFmtId="43" fontId="16" fillId="0" borderId="4" xfId="4" applyFont="1" applyBorder="1" applyAlignment="1">
      <alignment horizontal="center" vertical="center" wrapText="1" readingOrder="1"/>
    </xf>
    <xf numFmtId="166" fontId="16" fillId="0" borderId="4" xfId="4" applyNumberFormat="1" applyFont="1" applyBorder="1" applyAlignment="1">
      <alignment horizontal="center" vertical="center" wrapText="1" readingOrder="1"/>
    </xf>
    <xf numFmtId="166" fontId="16" fillId="0" borderId="5" xfId="4" applyNumberFormat="1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10" fontId="15" fillId="0" borderId="7" xfId="0" applyNumberFormat="1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left" vertical="center" readingOrder="1"/>
    </xf>
    <xf numFmtId="0" fontId="15" fillId="0" borderId="5" xfId="0" applyFont="1" applyBorder="1" applyAlignment="1">
      <alignment horizontal="left" vertical="center" readingOrder="1"/>
    </xf>
    <xf numFmtId="10" fontId="15" fillId="0" borderId="5" xfId="0" applyNumberFormat="1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10" fontId="15" fillId="0" borderId="9" xfId="0" applyNumberFormat="1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left" vertical="center" readingOrder="1"/>
    </xf>
    <xf numFmtId="0" fontId="15" fillId="0" borderId="10" xfId="0" applyFont="1" applyBorder="1" applyAlignment="1">
      <alignment horizontal="center" vertical="center" wrapText="1" readingOrder="1"/>
    </xf>
    <xf numFmtId="169" fontId="15" fillId="0" borderId="10" xfId="0" applyNumberFormat="1" applyFont="1" applyBorder="1" applyAlignment="1">
      <alignment horizontal="center" vertical="center" wrapText="1" readingOrder="1"/>
    </xf>
    <xf numFmtId="10" fontId="15" fillId="0" borderId="10" xfId="5" applyNumberFormat="1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left" vertical="center" readingOrder="1"/>
    </xf>
    <xf numFmtId="169" fontId="15" fillId="0" borderId="4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left" vertical="center" readingOrder="1"/>
    </xf>
    <xf numFmtId="0" fontId="15" fillId="0" borderId="9" xfId="0" applyFont="1" applyBorder="1" applyAlignment="1">
      <alignment horizontal="center" vertical="center" wrapText="1" readingOrder="1"/>
    </xf>
    <xf numFmtId="169" fontId="15" fillId="0" borderId="9" xfId="0" applyNumberFormat="1" applyFont="1" applyBorder="1" applyAlignment="1">
      <alignment horizontal="center" vertical="center" wrapText="1" readingOrder="1"/>
    </xf>
    <xf numFmtId="169" fontId="15" fillId="0" borderId="5" xfId="0" applyNumberFormat="1" applyFont="1" applyBorder="1" applyAlignment="1">
      <alignment horizontal="center" vertical="center" wrapText="1" readingOrder="1"/>
    </xf>
    <xf numFmtId="0" fontId="15" fillId="0" borderId="11" xfId="0" applyFont="1" applyBorder="1" applyAlignment="1">
      <alignment horizontal="left" vertical="center" readingOrder="1"/>
    </xf>
    <xf numFmtId="0" fontId="14" fillId="0" borderId="11" xfId="0" applyFont="1" applyBorder="1" applyAlignment="1">
      <alignment horizontal="center" vertical="center" wrapText="1" readingOrder="1"/>
    </xf>
    <xf numFmtId="10" fontId="15" fillId="0" borderId="11" xfId="0" applyNumberFormat="1" applyFont="1" applyBorder="1" applyAlignment="1">
      <alignment horizontal="center" vertical="center" wrapText="1" readingOrder="1"/>
    </xf>
    <xf numFmtId="0" fontId="13" fillId="0" borderId="9" xfId="0" applyFont="1" applyBorder="1"/>
    <xf numFmtId="17" fontId="21" fillId="0" borderId="3" xfId="0" applyNumberFormat="1" applyFont="1" applyBorder="1" applyAlignment="1">
      <alignment horizontal="center" vertical="center" wrapText="1" readingOrder="1"/>
    </xf>
    <xf numFmtId="3" fontId="21" fillId="0" borderId="3" xfId="0" applyNumberFormat="1" applyFont="1" applyBorder="1" applyAlignment="1">
      <alignment horizontal="center" vertical="center" wrapText="1" readingOrder="1"/>
    </xf>
    <xf numFmtId="10" fontId="21" fillId="0" borderId="3" xfId="0" applyNumberFormat="1" applyFont="1" applyBorder="1" applyAlignment="1">
      <alignment horizontal="center" vertical="center" wrapText="1" readingOrder="1"/>
    </xf>
    <xf numFmtId="0" fontId="22" fillId="3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6" fillId="0" borderId="0" xfId="0" applyFont="1"/>
    <xf numFmtId="0" fontId="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2" borderId="11" xfId="0" applyFont="1" applyFill="1" applyBorder="1" applyAlignment="1">
      <alignment horizontal="left" vertical="center" wrapText="1" readingOrder="1"/>
    </xf>
    <xf numFmtId="171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13" xfId="0" applyFont="1" applyFill="1" applyBorder="1" applyAlignment="1">
      <alignment horizontal="left" vertical="center" wrapText="1" readingOrder="1"/>
    </xf>
    <xf numFmtId="171" fontId="25" fillId="2" borderId="13" xfId="4" applyNumberFormat="1" applyFont="1" applyFill="1" applyBorder="1" applyAlignment="1">
      <alignment horizontal="center" vertical="center" wrapText="1" readingOrder="1"/>
    </xf>
    <xf numFmtId="0" fontId="25" fillId="2" borderId="4" xfId="0" applyFont="1" applyFill="1" applyBorder="1" applyAlignment="1">
      <alignment horizontal="left" vertical="center" wrapText="1" readingOrder="1"/>
    </xf>
    <xf numFmtId="171" fontId="25" fillId="2" borderId="4" xfId="4" applyNumberFormat="1" applyFont="1" applyFill="1" applyBorder="1" applyAlignment="1">
      <alignment horizontal="center" vertical="center" wrapText="1" readingOrder="1"/>
    </xf>
    <xf numFmtId="0" fontId="25" fillId="2" borderId="11" xfId="0" applyFont="1" applyFill="1" applyBorder="1" applyAlignment="1">
      <alignment horizontal="left" vertical="center" wrapText="1" readingOrder="1"/>
    </xf>
    <xf numFmtId="171" fontId="25" fillId="2" borderId="11" xfId="4" applyNumberFormat="1" applyFont="1" applyFill="1" applyBorder="1" applyAlignment="1">
      <alignment horizontal="center" vertical="center" wrapText="1" readingOrder="1"/>
    </xf>
    <xf numFmtId="0" fontId="24" fillId="2" borderId="12" xfId="0" applyFont="1" applyFill="1" applyBorder="1" applyAlignment="1">
      <alignment horizontal="left" vertical="center" wrapText="1" readingOrder="1"/>
    </xf>
    <xf numFmtId="171" fontId="24" fillId="2" borderId="12" xfId="4" applyNumberFormat="1" applyFont="1" applyFill="1" applyBorder="1" applyAlignment="1">
      <alignment horizontal="center" vertical="center" wrapText="1" readingOrder="1"/>
    </xf>
    <xf numFmtId="170" fontId="25" fillId="2" borderId="11" xfId="4" applyNumberFormat="1" applyFont="1" applyFill="1" applyBorder="1" applyAlignment="1">
      <alignment horizontal="center" vertical="center" wrapText="1" readingOrder="1"/>
    </xf>
    <xf numFmtId="170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horizontal="left" vertical="center" wrapText="1" readingOrder="1"/>
    </xf>
    <xf numFmtId="170" fontId="25" fillId="2" borderId="0" xfId="4" applyNumberFormat="1" applyFont="1" applyFill="1" applyBorder="1" applyAlignment="1">
      <alignment horizontal="center" vertical="center" wrapText="1" readingOrder="1"/>
    </xf>
    <xf numFmtId="0" fontId="26" fillId="2" borderId="0" xfId="0" applyFont="1" applyFill="1"/>
    <xf numFmtId="3" fontId="26" fillId="2" borderId="0" xfId="4" applyNumberFormat="1" applyFont="1" applyFill="1" applyBorder="1" applyAlignment="1">
      <alignment horizontal="center"/>
    </xf>
    <xf numFmtId="166" fontId="25" fillId="2" borderId="0" xfId="4" applyNumberFormat="1" applyFont="1" applyFill="1" applyAlignment="1">
      <alignment horizontal="left" vertical="center" wrapText="1" readingOrder="1"/>
    </xf>
    <xf numFmtId="3" fontId="25" fillId="2" borderId="0" xfId="4" applyNumberFormat="1" applyFont="1" applyFill="1" applyBorder="1" applyAlignment="1">
      <alignment horizontal="center" vertical="center" wrapText="1" readingOrder="1"/>
    </xf>
    <xf numFmtId="166" fontId="26" fillId="2" borderId="0" xfId="4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2" fontId="21" fillId="0" borderId="3" xfId="4" applyNumberFormat="1" applyFont="1" applyBorder="1" applyAlignment="1">
      <alignment horizontal="center" vertical="center" wrapText="1" readingOrder="1"/>
    </xf>
    <xf numFmtId="2" fontId="0" fillId="0" borderId="0" xfId="4" applyNumberFormat="1" applyFont="1"/>
    <xf numFmtId="0" fontId="12" fillId="3" borderId="8" xfId="0" applyFont="1" applyFill="1" applyBorder="1" applyAlignment="1">
      <alignment horizontal="center" vertical="center" readingOrder="1"/>
    </xf>
    <xf numFmtId="17" fontId="12" fillId="3" borderId="6" xfId="0" applyNumberFormat="1" applyFont="1" applyFill="1" applyBorder="1" applyAlignment="1">
      <alignment horizontal="center" vertical="center" wrapText="1" readingOrder="1"/>
    </xf>
    <xf numFmtId="17" fontId="12" fillId="3" borderId="8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left" wrapText="1"/>
    </xf>
    <xf numFmtId="0" fontId="29" fillId="0" borderId="0" xfId="0" applyFont="1" applyAlignment="1">
      <alignment vertical="top"/>
    </xf>
    <xf numFmtId="0" fontId="29" fillId="0" borderId="0" xfId="0" applyFont="1"/>
    <xf numFmtId="0" fontId="28" fillId="0" borderId="0" xfId="0" applyFont="1"/>
    <xf numFmtId="0" fontId="27" fillId="0" borderId="0" xfId="0" applyFont="1"/>
    <xf numFmtId="8" fontId="28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left"/>
    </xf>
    <xf numFmtId="14" fontId="28" fillId="0" borderId="0" xfId="0" applyNumberFormat="1" applyFont="1" applyAlignment="1">
      <alignment horizontal="left"/>
    </xf>
    <xf numFmtId="0" fontId="13" fillId="0" borderId="15" xfId="0" applyFont="1" applyBorder="1"/>
    <xf numFmtId="0" fontId="13" fillId="0" borderId="14" xfId="0" applyFont="1" applyBorder="1"/>
    <xf numFmtId="0" fontId="6" fillId="0" borderId="15" xfId="0" applyFont="1" applyBorder="1"/>
    <xf numFmtId="0" fontId="11" fillId="0" borderId="15" xfId="0" applyFont="1" applyBorder="1"/>
    <xf numFmtId="0" fontId="6" fillId="0" borderId="15" xfId="0" applyFont="1" applyBorder="1" applyAlignment="1">
      <alignment horizontal="center" vertical="center"/>
    </xf>
    <xf numFmtId="0" fontId="6" fillId="0" borderId="9" xfId="0" applyFont="1" applyBorder="1"/>
    <xf numFmtId="0" fontId="9" fillId="0" borderId="9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11" fontId="9" fillId="0" borderId="9" xfId="0" applyNumberFormat="1" applyFont="1" applyBorder="1" applyAlignment="1">
      <alignment horizontal="center" vertical="center" wrapText="1" readingOrder="1"/>
    </xf>
    <xf numFmtId="0" fontId="9" fillId="0" borderId="9" xfId="0" applyFont="1" applyBorder="1" applyAlignment="1">
      <alignment vertical="center" wrapText="1" readingOrder="1"/>
    </xf>
    <xf numFmtId="10" fontId="10" fillId="0" borderId="9" xfId="0" applyNumberFormat="1" applyFont="1" applyBorder="1" applyAlignment="1">
      <alignment horizontal="center" vertical="center" wrapText="1" readingOrder="1"/>
    </xf>
    <xf numFmtId="164" fontId="9" fillId="0" borderId="9" xfId="0" applyNumberFormat="1" applyFont="1" applyBorder="1" applyAlignment="1">
      <alignment horizontal="center" vertical="center" wrapText="1" readingOrder="1"/>
    </xf>
    <xf numFmtId="0" fontId="6" fillId="0" borderId="14" xfId="0" applyFont="1" applyBorder="1"/>
    <xf numFmtId="0" fontId="0" fillId="0" borderId="15" xfId="0" applyBorder="1"/>
    <xf numFmtId="0" fontId="4" fillId="0" borderId="15" xfId="0" applyFont="1" applyBorder="1"/>
    <xf numFmtId="0" fontId="5" fillId="0" borderId="15" xfId="0" applyFont="1" applyBorder="1" applyAlignment="1">
      <alignment horizontal="center" vertical="center"/>
    </xf>
    <xf numFmtId="0" fontId="0" fillId="0" borderId="9" xfId="0" applyBorder="1"/>
    <xf numFmtId="0" fontId="15" fillId="0" borderId="9" xfId="0" applyFont="1" applyBorder="1" applyAlignment="1">
      <alignment horizontal="left" vertical="center" wrapText="1" readingOrder="1"/>
    </xf>
    <xf numFmtId="11" fontId="15" fillId="0" borderId="9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vertical="center" wrapText="1" readingOrder="1"/>
    </xf>
    <xf numFmtId="10" fontId="16" fillId="0" borderId="9" xfId="0" applyNumberFormat="1" applyFont="1" applyBorder="1" applyAlignment="1">
      <alignment horizontal="center" vertical="center" wrapText="1" readingOrder="1"/>
    </xf>
    <xf numFmtId="164" fontId="15" fillId="0" borderId="9" xfId="0" applyNumberFormat="1" applyFont="1" applyBorder="1" applyAlignment="1">
      <alignment horizontal="center" vertical="center" wrapText="1" readingOrder="1"/>
    </xf>
    <xf numFmtId="0" fontId="0" fillId="0" borderId="14" xfId="0" applyBorder="1"/>
    <xf numFmtId="0" fontId="26" fillId="0" borderId="9" xfId="0" applyFont="1" applyBorder="1"/>
    <xf numFmtId="166" fontId="26" fillId="0" borderId="9" xfId="4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0" fontId="31" fillId="0" borderId="0" xfId="0" applyFont="1" applyAlignment="1">
      <alignment horizontal="left" wrapText="1"/>
    </xf>
    <xf numFmtId="0" fontId="15" fillId="0" borderId="7" xfId="0" applyFont="1" applyBorder="1" applyAlignment="1">
      <alignment horizontal="center" vertical="center" readingOrder="1"/>
    </xf>
    <xf numFmtId="0" fontId="15" fillId="0" borderId="5" xfId="0" applyFont="1" applyBorder="1" applyAlignment="1">
      <alignment horizontal="center" vertical="center" readingOrder="1"/>
    </xf>
  </cellXfs>
  <cellStyles count="7">
    <cellStyle name="Comma 2" xfId="6" xr:uid="{C886D9AE-D616-4414-863D-FD65C167A9C4}"/>
    <cellStyle name="Currency 2" xfId="1" xr:uid="{668B8B2E-8A19-4272-BF9E-B0AF6484C606}"/>
    <cellStyle name="Normal" xfId="0" builtinId="0"/>
    <cellStyle name="Normal 2" xfId="3" xr:uid="{B2A428DC-3CF6-4BED-8778-C6F4CA827378}"/>
    <cellStyle name="Normal 4" xfId="2" xr:uid="{055A25CA-EAB6-4A17-9CD2-B29A1A549DFB}"/>
    <cellStyle name="Porcentagem" xfId="5" builtinId="5"/>
    <cellStyle name="Vírgula" xfId="4" builtinId="3"/>
  </cellStyles>
  <dxfs count="0"/>
  <tableStyles count="0" defaultTableStyle="TableStyleMedium2" defaultPivotStyle="PivotStyleLight16"/>
  <colors>
    <mruColors>
      <color rgb="FF011842"/>
      <color rgb="FF6D6E71"/>
      <color rgb="FF6D0000"/>
      <color rgb="FF40B1C0"/>
      <color rgb="FFB2B2B2"/>
      <color rgb="FF279925"/>
      <color rgb="FF279926"/>
      <color rgb="FF090122"/>
      <color rgb="FF279989"/>
      <color rgb="FFE67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25135793980644E-3"/>
          <c:y val="0.10510627737894306"/>
          <c:w val="0.96702273269560313"/>
          <c:h val="0.71063448623865388"/>
        </c:manualLayout>
      </c:layout>
      <c:lineChart>
        <c:grouping val="standard"/>
        <c:varyColors val="0"/>
        <c:ser>
          <c:idx val="0"/>
          <c:order val="0"/>
          <c:tx>
            <c:strRef>
              <c:f>Highlights!$C$5</c:f>
              <c:strCache>
                <c:ptCount val="1"/>
                <c:pt idx="0">
                  <c:v>Vacância Física</c:v>
                </c:pt>
              </c:strCache>
            </c:strRef>
          </c:tx>
          <c:spPr>
            <a:ln w="28575" cap="rnd">
              <a:solidFill>
                <a:srgbClr val="6D6E7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36435289522834E-2"/>
                  <c:y val="4.9979041989989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6-4C03-8C58-7886FF664477}"/>
                </c:ext>
              </c:extLst>
            </c:dLbl>
            <c:dLbl>
              <c:idx val="1"/>
              <c:layout>
                <c:manualLayout>
                  <c:x val="-1.5709366276056902E-2"/>
                  <c:y val="3.6558870874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Highlights!$E$5:$P$5</c:f>
              <c:numCache>
                <c:formatCode>0.00%</c:formatCode>
                <c:ptCount val="12"/>
                <c:pt idx="0">
                  <c:v>6.5100000000000005E-2</c:v>
                </c:pt>
                <c:pt idx="1">
                  <c:v>6.1819018050302182E-2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C03-8C58-7886FF664477}"/>
            </c:ext>
          </c:extLst>
        </c:ser>
        <c:ser>
          <c:idx val="2"/>
          <c:order val="1"/>
          <c:tx>
            <c:strRef>
              <c:f>Highlights!$C$6</c:f>
              <c:strCache>
                <c:ptCount val="1"/>
                <c:pt idx="0">
                  <c:v>Vacância Financeira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5636041463092165E-2"/>
                  <c:y val="-4.9945227385602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5-4872-8A8D-11146A2B03B5}"/>
                </c:ext>
              </c:extLst>
            </c:dLbl>
            <c:dLbl>
              <c:idx val="7"/>
              <c:layout>
                <c:manualLayout>
                  <c:x val="-2.784151808112521E-2"/>
                  <c:y val="-3.043985768122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6-4C03-8C58-7886FF664477}"/>
                </c:ext>
              </c:extLst>
            </c:dLbl>
            <c:dLbl>
              <c:idx val="8"/>
              <c:layout>
                <c:manualLayout>
                  <c:x val="-2.784151808112521E-2"/>
                  <c:y val="-2.5981425539795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6-4C03-8C58-7886FF664477}"/>
                </c:ext>
              </c:extLst>
            </c:dLbl>
            <c:dLbl>
              <c:idx val="9"/>
              <c:layout>
                <c:manualLayout>
                  <c:x val="-2.784151808112531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C03-8C58-7886FF664477}"/>
                </c:ext>
              </c:extLst>
            </c:dLbl>
            <c:dLbl>
              <c:idx val="10"/>
              <c:layout>
                <c:manualLayout>
                  <c:x val="-2.784151808112521E-2"/>
                  <c:y val="-3.935672196409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C03-8C58-7886FF664477}"/>
                </c:ext>
              </c:extLst>
            </c:dLbl>
            <c:dLbl>
              <c:idx val="11"/>
              <c:layout>
                <c:manualLayout>
                  <c:x val="-2.7841518081125415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Highlights!$E$6:$P$6</c:f>
              <c:numCache>
                <c:formatCode>0.00%</c:formatCode>
                <c:ptCount val="12"/>
                <c:pt idx="0">
                  <c:v>7.46E-2</c:v>
                </c:pt>
                <c:pt idx="1">
                  <c:v>6.8900362992035766E-2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6-4C03-8C58-7886FF664477}"/>
            </c:ext>
          </c:extLst>
        </c:ser>
        <c:ser>
          <c:idx val="1"/>
          <c:order val="2"/>
          <c:tx>
            <c:strRef>
              <c:f>'Carteira Imobiliária'!#REF!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'Carteira Imobiliária'!#REF!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6-4C03-8C58-7886FF66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807343"/>
        <c:axId val="1170914063"/>
      </c:line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ax val="0.13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67988477974549"/>
          <c:y val="0.9187584862917807"/>
          <c:w val="0.52926567059813368"/>
          <c:h val="7.470682298093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416876087634762E-3"/>
          <c:y val="9.6165402264717578E-2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Highlights!$C$20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Highlights!$E$20:$P$20</c:f>
              <c:numCache>
                <c:formatCode>0.00%</c:formatCode>
                <c:ptCount val="12"/>
                <c:pt idx="0">
                  <c:v>0.71499999999999997</c:v>
                </c:pt>
                <c:pt idx="1">
                  <c:v>0.75800000000000001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1-460D-90B1-3F31EFBDD4DD}"/>
            </c:ext>
          </c:extLst>
        </c:ser>
        <c:ser>
          <c:idx val="1"/>
          <c:order val="1"/>
          <c:tx>
            <c:strRef>
              <c:f>Highlights!$C$21</c:f>
              <c:strCache>
                <c:ptCount val="1"/>
                <c:pt idx="0">
                  <c:v>IGP-M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Highlights!$E$21:$P$21</c:f>
              <c:numCache>
                <c:formatCode>0.00%</c:formatCode>
                <c:ptCount val="12"/>
                <c:pt idx="0">
                  <c:v>0.217</c:v>
                </c:pt>
                <c:pt idx="1">
                  <c:v>0.183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1-460D-90B1-3F31EFBDD4DD}"/>
            </c:ext>
          </c:extLst>
        </c:ser>
        <c:ser>
          <c:idx val="0"/>
          <c:order val="2"/>
          <c:tx>
            <c:strRef>
              <c:f>Highlights!$C$22</c:f>
              <c:strCache>
                <c:ptCount val="1"/>
                <c:pt idx="0">
                  <c:v>IPC/FIPE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Highlights!$E$22:$P$22</c:f>
              <c:numCache>
                <c:formatCode>0.00%</c:formatCode>
                <c:ptCount val="12"/>
                <c:pt idx="0">
                  <c:v>6.8000000000000005E-2</c:v>
                </c:pt>
                <c:pt idx="1">
                  <c:v>5.8999999999999997E-2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60D-90B1-3F31EF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4107784744004E-2"/>
          <c:y val="0.10040433830906879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Highlights!$C$26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Highlights!$E$26:$P$26</c:f>
              <c:numCache>
                <c:formatCode>0.00%</c:formatCode>
                <c:ptCount val="12"/>
                <c:pt idx="0">
                  <c:v>1</c:v>
                </c:pt>
                <c:pt idx="1">
                  <c:v>0.83580695478422995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16D-9089-B02A7CF59128}"/>
            </c:ext>
          </c:extLst>
        </c:ser>
        <c:ser>
          <c:idx val="0"/>
          <c:order val="1"/>
          <c:tx>
            <c:strRef>
              <c:f>Highlights!$C$27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54-416D-9089-B02A7CF591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Highlights!$E$27:$P$27</c:f>
              <c:numCache>
                <c:formatCode>0.00%</c:formatCode>
                <c:ptCount val="12"/>
                <c:pt idx="0">
                  <c:v>0</c:v>
                </c:pt>
                <c:pt idx="1">
                  <c:v>0.16419304521576994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4-416D-9089-B02A7CF5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Highlights!A1"/><Relationship Id="rId2" Type="http://schemas.openxmlformats.org/officeDocument/2006/relationships/hyperlink" Target="#Portf&#243;lio!A1"/><Relationship Id="rId1" Type="http://schemas.openxmlformats.org/officeDocument/2006/relationships/image" Target="../media/image1.png"/><Relationship Id="rId6" Type="http://schemas.openxmlformats.org/officeDocument/2006/relationships/hyperlink" Target="#'Mercado Secund&#225;rio'!A1"/><Relationship Id="rId5" Type="http://schemas.openxmlformats.org/officeDocument/2006/relationships/hyperlink" Target="#Rentabilidade!A1"/><Relationship Id="rId4" Type="http://schemas.openxmlformats.org/officeDocument/2006/relationships/hyperlink" Target="#D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hyperlink" Target="#Sum&#225;rio!A1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164407</xdr:colOff>
      <xdr:row>1</xdr:row>
      <xdr:rowOff>124983</xdr:rowOff>
    </xdr:from>
    <xdr:to>
      <xdr:col>2</xdr:col>
      <xdr:colOff>476175</xdr:colOff>
      <xdr:row>2</xdr:row>
      <xdr:rowOff>397480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6D7318AF-D131-4038-BF34-BF6A5732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7" y="356896"/>
          <a:ext cx="2415551" cy="4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10104</xdr:colOff>
      <xdr:row>15</xdr:row>
      <xdr:rowOff>82079</xdr:rowOff>
    </xdr:from>
    <xdr:to>
      <xdr:col>1</xdr:col>
      <xdr:colOff>1244203</xdr:colOff>
      <xdr:row>17</xdr:row>
      <xdr:rowOff>119062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7AEA2-6A33-9339-655F-9E963B3F83F1}"/>
            </a:ext>
          </a:extLst>
        </xdr:cNvPr>
        <xdr:cNvSpPr/>
      </xdr:nvSpPr>
      <xdr:spPr>
        <a:xfrm>
          <a:off x="617323" y="3713485"/>
          <a:ext cx="123409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</xdr:col>
      <xdr:colOff>1355272</xdr:colOff>
      <xdr:row>15</xdr:row>
      <xdr:rowOff>83984</xdr:rowOff>
    </xdr:from>
    <xdr:to>
      <xdr:col>3</xdr:col>
      <xdr:colOff>349567</xdr:colOff>
      <xdr:row>17</xdr:row>
      <xdr:rowOff>120967</xdr:rowOff>
    </xdr:to>
    <xdr:sp macro="" textlink="">
      <xdr:nvSpPr>
        <xdr:cNvPr id="13" name="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A8F72-EF62-44BF-85C2-A33DA58EE80F}"/>
            </a:ext>
          </a:extLst>
        </xdr:cNvPr>
        <xdr:cNvSpPr/>
      </xdr:nvSpPr>
      <xdr:spPr>
        <a:xfrm>
          <a:off x="1962491" y="3715390"/>
          <a:ext cx="122076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3</xdr:col>
      <xdr:colOff>468154</xdr:colOff>
      <xdr:row>15</xdr:row>
      <xdr:rowOff>87155</xdr:rowOff>
    </xdr:from>
    <xdr:to>
      <xdr:col>4</xdr:col>
      <xdr:colOff>639263</xdr:colOff>
      <xdr:row>17</xdr:row>
      <xdr:rowOff>124138</xdr:rowOff>
    </xdr:to>
    <xdr:sp macro="" textlink="">
      <xdr:nvSpPr>
        <xdr:cNvPr id="14" name="Rectangl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D3DBE-C922-441A-96D5-F909AB482C81}"/>
            </a:ext>
          </a:extLst>
        </xdr:cNvPr>
        <xdr:cNvSpPr/>
      </xdr:nvSpPr>
      <xdr:spPr>
        <a:xfrm>
          <a:off x="3301842" y="3718561"/>
          <a:ext cx="12188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DRE</a:t>
          </a:r>
        </a:p>
      </xdr:txBody>
    </xdr:sp>
    <xdr:clientData/>
  </xdr:twoCellAnchor>
  <xdr:twoCellAnchor>
    <xdr:from>
      <xdr:col>4</xdr:col>
      <xdr:colOff>761999</xdr:colOff>
      <xdr:row>15</xdr:row>
      <xdr:rowOff>87155</xdr:rowOff>
    </xdr:from>
    <xdr:to>
      <xdr:col>5</xdr:col>
      <xdr:colOff>1105035</xdr:colOff>
      <xdr:row>17</xdr:row>
      <xdr:rowOff>124138</xdr:rowOff>
    </xdr:to>
    <xdr:sp macro="" textlink="">
      <xdr:nvSpPr>
        <xdr:cNvPr id="15" name="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27002A-9D44-4DE4-B538-39DCC1E11D56}"/>
            </a:ext>
          </a:extLst>
        </xdr:cNvPr>
        <xdr:cNvSpPr/>
      </xdr:nvSpPr>
      <xdr:spPr>
        <a:xfrm>
          <a:off x="4643437" y="3718561"/>
          <a:ext cx="123600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5</xdr:col>
      <xdr:colOff>1219437</xdr:colOff>
      <xdr:row>15</xdr:row>
      <xdr:rowOff>98823</xdr:rowOff>
    </xdr:from>
    <xdr:to>
      <xdr:col>7</xdr:col>
      <xdr:colOff>404708</xdr:colOff>
      <xdr:row>17</xdr:row>
      <xdr:rowOff>135806</xdr:rowOff>
    </xdr:to>
    <xdr:sp macro="" textlink="">
      <xdr:nvSpPr>
        <xdr:cNvPr id="16" name="Rectangl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A1B421-4C2E-425B-946C-26A29C665168}"/>
            </a:ext>
          </a:extLst>
        </xdr:cNvPr>
        <xdr:cNvSpPr/>
      </xdr:nvSpPr>
      <xdr:spPr>
        <a:xfrm>
          <a:off x="5993843" y="3730229"/>
          <a:ext cx="12569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Mercado Secundário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55245</xdr:rowOff>
    </xdr:from>
    <xdr:to>
      <xdr:col>12</xdr:col>
      <xdr:colOff>0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1F860EC-ADC3-4765-9EA1-83A1A83E009C}"/>
            </a:ext>
          </a:extLst>
        </xdr:cNvPr>
        <xdr:cNvSpPr/>
      </xdr:nvSpPr>
      <xdr:spPr>
        <a:xfrm>
          <a:off x="541020" y="226695"/>
          <a:ext cx="12422505" cy="8763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12</xdr:col>
      <xdr:colOff>135255</xdr:colOff>
      <xdr:row>0</xdr:row>
      <xdr:rowOff>66478</xdr:rowOff>
    </xdr:from>
    <xdr:to>
      <xdr:col>14</xdr:col>
      <xdr:colOff>174546</xdr:colOff>
      <xdr:row>3</xdr:row>
      <xdr:rowOff>1128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3A599-8332-4FC3-97CD-AB6425C8D548}"/>
            </a:ext>
          </a:extLst>
        </xdr:cNvPr>
        <xdr:cNvSpPr/>
      </xdr:nvSpPr>
      <xdr:spPr>
        <a:xfrm>
          <a:off x="13114103" y="66478"/>
          <a:ext cx="126511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200780</xdr:colOff>
      <xdr:row>15</xdr:row>
      <xdr:rowOff>54286</xdr:rowOff>
    </xdr:from>
    <xdr:to>
      <xdr:col>3</xdr:col>
      <xdr:colOff>1389194</xdr:colOff>
      <xdr:row>21</xdr:row>
      <xdr:rowOff>22152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E7E005-68CD-5AE2-36B7-D9DDDF0FE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49" t="8007" r="23406" b="16047"/>
        <a:stretch/>
      </xdr:blipFill>
      <xdr:spPr bwMode="auto">
        <a:xfrm>
          <a:off x="1705730" y="3292786"/>
          <a:ext cx="1188414" cy="1168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250785</xdr:colOff>
      <xdr:row>15</xdr:row>
      <xdr:rowOff>58998</xdr:rowOff>
    </xdr:from>
    <xdr:to>
      <xdr:col>6</xdr:col>
      <xdr:colOff>107605</xdr:colOff>
      <xdr:row>21</xdr:row>
      <xdr:rowOff>57985</xdr:rowOff>
    </xdr:to>
    <xdr:pic>
      <xdr:nvPicPr>
        <xdr:cNvPr id="6" name="Picture 5" descr="Brazilian Financial Center in São Paulo, São Paulo">
          <a:extLst>
            <a:ext uri="{FF2B5EF4-FFF2-40B4-BE49-F238E27FC236}">
              <a16:creationId xmlns:a16="http://schemas.microsoft.com/office/drawing/2014/main" id="{81ADF106-5D85-701D-19E8-EE6D78A79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2719" r="23442" b="4057"/>
        <a:stretch/>
      </xdr:blipFill>
      <xdr:spPr bwMode="auto">
        <a:xfrm>
          <a:off x="3336885" y="3297498"/>
          <a:ext cx="1228420" cy="1199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39125</xdr:colOff>
      <xdr:row>14</xdr:row>
      <xdr:rowOff>57414</xdr:rowOff>
    </xdr:from>
    <xdr:to>
      <xdr:col>6</xdr:col>
      <xdr:colOff>250569</xdr:colOff>
      <xdr:row>15</xdr:row>
      <xdr:rowOff>95841</xdr:rowOff>
    </xdr:to>
    <xdr:sp macro="" textlink="">
      <xdr:nvSpPr>
        <xdr:cNvPr id="7" name="CaixaDeTexto 77">
          <a:extLst>
            <a:ext uri="{FF2B5EF4-FFF2-40B4-BE49-F238E27FC236}">
              <a16:creationId xmlns:a16="http://schemas.microsoft.com/office/drawing/2014/main" id="{E6CADFF9-6FA0-A20B-E40D-BC87BAB36BDB}"/>
            </a:ext>
          </a:extLst>
        </xdr:cNvPr>
        <xdr:cNvSpPr txBox="1"/>
      </xdr:nvSpPr>
      <xdr:spPr>
        <a:xfrm>
          <a:off x="3125225" y="3095889"/>
          <a:ext cx="158304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900"/>
            <a:t>Ed. Brazilian Financial Center</a:t>
          </a:r>
        </a:p>
      </xdr:txBody>
    </xdr:sp>
    <xdr:clientData/>
  </xdr:twoCellAnchor>
  <xdr:twoCellAnchor>
    <xdr:from>
      <xdr:col>3</xdr:col>
      <xdr:colOff>278073</xdr:colOff>
      <xdr:row>14</xdr:row>
      <xdr:rowOff>34290</xdr:rowOff>
    </xdr:from>
    <xdr:to>
      <xdr:col>3</xdr:col>
      <xdr:colOff>1355799</xdr:colOff>
      <xdr:row>15</xdr:row>
      <xdr:rowOff>59382</xdr:rowOff>
    </xdr:to>
    <xdr:sp macro="" textlink="">
      <xdr:nvSpPr>
        <xdr:cNvPr id="8" name="CaixaDeTexto 78">
          <a:extLst>
            <a:ext uri="{FF2B5EF4-FFF2-40B4-BE49-F238E27FC236}">
              <a16:creationId xmlns:a16="http://schemas.microsoft.com/office/drawing/2014/main" id="{CE856D2C-EE01-A5AC-1E67-BDCE8C23DE9B}"/>
            </a:ext>
          </a:extLst>
        </xdr:cNvPr>
        <xdr:cNvSpPr txBox="1"/>
      </xdr:nvSpPr>
      <xdr:spPr>
        <a:xfrm>
          <a:off x="1783023" y="3072765"/>
          <a:ext cx="1077726" cy="22511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</a:t>
          </a:r>
          <a:r>
            <a:rPr lang="pt-BR" sz="900" b="1">
              <a:solidFill>
                <a:srgbClr val="0C455B"/>
              </a:solidFill>
            </a:rPr>
            <a:t> </a:t>
          </a:r>
          <a:r>
            <a:rPr lang="pt-BR" sz="900">
              <a:solidFill>
                <a:srgbClr val="0C455B"/>
              </a:solidFill>
            </a:rPr>
            <a:t>Cidade Jardim</a:t>
          </a:r>
        </a:p>
      </xdr:txBody>
    </xdr:sp>
    <xdr:clientData/>
  </xdr:twoCellAnchor>
  <xdr:twoCellAnchor editAs="oneCell">
    <xdr:from>
      <xdr:col>7</xdr:col>
      <xdr:colOff>906780</xdr:colOff>
      <xdr:row>15</xdr:row>
      <xdr:rowOff>57756</xdr:rowOff>
    </xdr:from>
    <xdr:to>
      <xdr:col>8</xdr:col>
      <xdr:colOff>594055</xdr:colOff>
      <xdr:row>21</xdr:row>
      <xdr:rowOff>53340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9325D8C0-BA9E-91A5-CAA3-01716C97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866" r="15315" b="17760"/>
        <a:stretch/>
      </xdr:blipFill>
      <xdr:spPr>
        <a:xfrm>
          <a:off x="6545580" y="3296256"/>
          <a:ext cx="1182700" cy="1195734"/>
        </a:xfrm>
        <a:prstGeom prst="rect">
          <a:avLst/>
        </a:prstGeom>
      </xdr:spPr>
    </xdr:pic>
    <xdr:clientData/>
  </xdr:twoCellAnchor>
  <xdr:twoCellAnchor editAs="oneCell">
    <xdr:from>
      <xdr:col>8</xdr:col>
      <xdr:colOff>935389</xdr:colOff>
      <xdr:row>15</xdr:row>
      <xdr:rowOff>35921</xdr:rowOff>
    </xdr:from>
    <xdr:to>
      <xdr:col>9</xdr:col>
      <xdr:colOff>1123002</xdr:colOff>
      <xdr:row>21</xdr:row>
      <xdr:rowOff>59705</xdr:rowOff>
    </xdr:to>
    <xdr:pic>
      <xdr:nvPicPr>
        <xdr:cNvPr id="10" name="Picture 9" descr="Burity Building - Hines">
          <a:extLst>
            <a:ext uri="{FF2B5EF4-FFF2-40B4-BE49-F238E27FC236}">
              <a16:creationId xmlns:a16="http://schemas.microsoft.com/office/drawing/2014/main" id="{03F164BB-BB73-BE55-50EC-08F7676C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2636" r="8850" b="3985"/>
        <a:stretch/>
      </xdr:blipFill>
      <xdr:spPr bwMode="auto">
        <a:xfrm>
          <a:off x="8069614" y="3274421"/>
          <a:ext cx="1254413" cy="122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949325</xdr:colOff>
      <xdr:row>14</xdr:row>
      <xdr:rowOff>60640</xdr:rowOff>
    </xdr:from>
    <xdr:to>
      <xdr:col>8</xdr:col>
      <xdr:colOff>552013</xdr:colOff>
      <xdr:row>15</xdr:row>
      <xdr:rowOff>97162</xdr:rowOff>
    </xdr:to>
    <xdr:sp macro="" textlink="">
      <xdr:nvSpPr>
        <xdr:cNvPr id="11" name="CaixaDeTexto 75">
          <a:extLst>
            <a:ext uri="{FF2B5EF4-FFF2-40B4-BE49-F238E27FC236}">
              <a16:creationId xmlns:a16="http://schemas.microsoft.com/office/drawing/2014/main" id="{1E721324-F6A4-E813-5E9F-60718037C962}"/>
            </a:ext>
          </a:extLst>
        </xdr:cNvPr>
        <xdr:cNvSpPr txBox="1"/>
      </xdr:nvSpPr>
      <xdr:spPr>
        <a:xfrm>
          <a:off x="6588125" y="3099115"/>
          <a:ext cx="1098113" cy="23654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Volkswagen</a:t>
          </a:r>
        </a:p>
      </xdr:txBody>
    </xdr:sp>
    <xdr:clientData/>
  </xdr:twoCellAnchor>
  <xdr:twoCellAnchor>
    <xdr:from>
      <xdr:col>9</xdr:col>
      <xdr:colOff>125630</xdr:colOff>
      <xdr:row>14</xdr:row>
      <xdr:rowOff>34290</xdr:rowOff>
    </xdr:from>
    <xdr:to>
      <xdr:col>9</xdr:col>
      <xdr:colOff>860244</xdr:colOff>
      <xdr:row>15</xdr:row>
      <xdr:rowOff>72717</xdr:rowOff>
    </xdr:to>
    <xdr:sp macro="" textlink="">
      <xdr:nvSpPr>
        <xdr:cNvPr id="12" name="CaixaDeTexto 80">
          <a:extLst>
            <a:ext uri="{FF2B5EF4-FFF2-40B4-BE49-F238E27FC236}">
              <a16:creationId xmlns:a16="http://schemas.microsoft.com/office/drawing/2014/main" id="{C2075FB1-8C8A-0179-B2E0-FCED01D9D50F}"/>
            </a:ext>
          </a:extLst>
        </xdr:cNvPr>
        <xdr:cNvSpPr txBox="1"/>
      </xdr:nvSpPr>
      <xdr:spPr>
        <a:xfrm>
          <a:off x="8326655" y="3072765"/>
          <a:ext cx="73461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Burity</a:t>
          </a:r>
        </a:p>
      </xdr:txBody>
    </xdr:sp>
    <xdr:clientData/>
  </xdr:twoCellAnchor>
  <xdr:twoCellAnchor editAs="oneCell">
    <xdr:from>
      <xdr:col>6</xdr:col>
      <xdr:colOff>489417</xdr:colOff>
      <xdr:row>15</xdr:row>
      <xdr:rowOff>35641</xdr:rowOff>
    </xdr:from>
    <xdr:to>
      <xdr:col>7</xdr:col>
      <xdr:colOff>517882</xdr:colOff>
      <xdr:row>21</xdr:row>
      <xdr:rowOff>57864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A3DF45-20B3-61B8-5A2A-5A062834D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5" t="17786" r="10123" b="6830"/>
        <a:stretch/>
      </xdr:blipFill>
      <xdr:spPr bwMode="auto">
        <a:xfrm>
          <a:off x="4947117" y="3274141"/>
          <a:ext cx="1209565" cy="122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211512</xdr:colOff>
      <xdr:row>15</xdr:row>
      <xdr:rowOff>58000</xdr:rowOff>
    </xdr:from>
    <xdr:to>
      <xdr:col>10</xdr:col>
      <xdr:colOff>1394212</xdr:colOff>
      <xdr:row>21</xdr:row>
      <xdr:rowOff>54804</xdr:rowOff>
    </xdr:to>
    <xdr:pic>
      <xdr:nvPicPr>
        <xdr:cNvPr id="14" name="Picture 13" descr="Centro Empresarial Transatlântico - Credit Suisse">
          <a:extLst>
            <a:ext uri="{FF2B5EF4-FFF2-40B4-BE49-F238E27FC236}">
              <a16:creationId xmlns:a16="http://schemas.microsoft.com/office/drawing/2014/main" id="{AFADBE1B-2B71-60BA-EFC9-32490621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8" r="22268" b="15803"/>
        <a:stretch/>
      </xdr:blipFill>
      <xdr:spPr bwMode="auto">
        <a:xfrm>
          <a:off x="9688887" y="3296500"/>
          <a:ext cx="1182700" cy="119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266514</xdr:colOff>
      <xdr:row>14</xdr:row>
      <xdr:rowOff>58341</xdr:rowOff>
    </xdr:from>
    <xdr:to>
      <xdr:col>10</xdr:col>
      <xdr:colOff>1310640</xdr:colOff>
      <xdr:row>15</xdr:row>
      <xdr:rowOff>92958</xdr:rowOff>
    </xdr:to>
    <xdr:sp macro="" textlink="">
      <xdr:nvSpPr>
        <xdr:cNvPr id="15" name="CaixaDeTexto 76">
          <a:extLst>
            <a:ext uri="{FF2B5EF4-FFF2-40B4-BE49-F238E27FC236}">
              <a16:creationId xmlns:a16="http://schemas.microsoft.com/office/drawing/2014/main" id="{DD6CC4FF-17A2-F3CD-F9C6-02500C9AB1C6}"/>
            </a:ext>
          </a:extLst>
        </xdr:cNvPr>
        <xdr:cNvSpPr txBox="1"/>
      </xdr:nvSpPr>
      <xdr:spPr>
        <a:xfrm>
          <a:off x="9743889" y="3096816"/>
          <a:ext cx="1044126" cy="23464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Transatlântico</a:t>
          </a:r>
        </a:p>
      </xdr:txBody>
    </xdr:sp>
    <xdr:clientData/>
  </xdr:twoCellAnchor>
  <xdr:twoCellAnchor>
    <xdr:from>
      <xdr:col>6</xdr:col>
      <xdr:colOff>657225</xdr:colOff>
      <xdr:row>14</xdr:row>
      <xdr:rowOff>60682</xdr:rowOff>
    </xdr:from>
    <xdr:to>
      <xdr:col>7</xdr:col>
      <xdr:colOff>365759</xdr:colOff>
      <xdr:row>15</xdr:row>
      <xdr:rowOff>97965</xdr:rowOff>
    </xdr:to>
    <xdr:sp macro="" textlink="">
      <xdr:nvSpPr>
        <xdr:cNvPr id="16" name="CaixaDeTexto 79">
          <a:extLst>
            <a:ext uri="{FF2B5EF4-FFF2-40B4-BE49-F238E27FC236}">
              <a16:creationId xmlns:a16="http://schemas.microsoft.com/office/drawing/2014/main" id="{5532A854-5E7B-DFF1-2ADB-D1BAAF5E6243}"/>
            </a:ext>
          </a:extLst>
        </xdr:cNvPr>
        <xdr:cNvSpPr txBox="1"/>
      </xdr:nvSpPr>
      <xdr:spPr>
        <a:xfrm>
          <a:off x="5114925" y="3099157"/>
          <a:ext cx="889634" cy="237308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BM 336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22861</xdr:colOff>
      <xdr:row>6</xdr:row>
      <xdr:rowOff>141083</xdr:rowOff>
    </xdr:from>
    <xdr:to>
      <xdr:col>16</xdr:col>
      <xdr:colOff>53341</xdr:colOff>
      <xdr:row>6</xdr:row>
      <xdr:rowOff>2980093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837A12-D29A-44D4-911E-F52C46AC6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93458</xdr:colOff>
      <xdr:row>22</xdr:row>
      <xdr:rowOff>76200</xdr:rowOff>
    </xdr:from>
    <xdr:ext cx="10658362" cy="2834639"/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868924-9D05-467B-8A1B-C51609C3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10534</xdr:colOff>
      <xdr:row>27</xdr:row>
      <xdr:rowOff>120574</xdr:rowOff>
    </xdr:from>
    <xdr:ext cx="10794626" cy="2996006"/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98F35A-7B42-4CE1-A095-7EC8B5B5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0</xdr:col>
      <xdr:colOff>523200</xdr:colOff>
      <xdr:row>1</xdr:row>
      <xdr:rowOff>17372</xdr:rowOff>
    </xdr:from>
    <xdr:to>
      <xdr:col>15</xdr:col>
      <xdr:colOff>695325</xdr:colOff>
      <xdr:row>1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67558AA-B94B-4227-AEC7-797B115FA35C}"/>
            </a:ext>
          </a:extLst>
        </xdr:cNvPr>
        <xdr:cNvSpPr/>
      </xdr:nvSpPr>
      <xdr:spPr>
        <a:xfrm>
          <a:off x="523200" y="217397"/>
          <a:ext cx="10763925" cy="8740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16</xdr:col>
      <xdr:colOff>152400</xdr:colOff>
      <xdr:row>0</xdr:row>
      <xdr:rowOff>74295</xdr:rowOff>
    </xdr:from>
    <xdr:to>
      <xdr:col>18</xdr:col>
      <xdr:colOff>171647</xdr:colOff>
      <xdr:row>2</xdr:row>
      <xdr:rowOff>89286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05668F-A6B8-4EF0-A398-15337E8575A4}"/>
            </a:ext>
          </a:extLst>
        </xdr:cNvPr>
        <xdr:cNvSpPr/>
      </xdr:nvSpPr>
      <xdr:spPr>
        <a:xfrm>
          <a:off x="11449050" y="74295"/>
          <a:ext cx="127654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15240</xdr:rowOff>
    </xdr:from>
    <xdr:to>
      <xdr:col>14</xdr:col>
      <xdr:colOff>822228</xdr:colOff>
      <xdr:row>1</xdr:row>
      <xdr:rowOff>85433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6C503C5-FBCF-4BDD-8E30-5B0E60FB5617}"/>
            </a:ext>
          </a:extLst>
        </xdr:cNvPr>
        <xdr:cNvSpPr/>
      </xdr:nvSpPr>
      <xdr:spPr>
        <a:xfrm>
          <a:off x="552450" y="186690"/>
          <a:ext cx="12938028" cy="7019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Demonstração</a:t>
          </a:r>
          <a:r>
            <a:rPr lang="pt-BR" sz="1600" baseline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 do Resultado</a:t>
          </a:r>
          <a:endParaRPr lang="pt-BR" sz="1600">
            <a:solidFill>
              <a:srgbClr val="00435D"/>
            </a:solidFill>
            <a:highlight>
              <a:srgbClr val="D9D9D9"/>
            </a:highlight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15</xdr:col>
      <xdr:colOff>87630</xdr:colOff>
      <xdr:row>0</xdr:row>
      <xdr:rowOff>59909</xdr:rowOff>
    </xdr:from>
    <xdr:to>
      <xdr:col>17</xdr:col>
      <xdr:colOff>144977</xdr:colOff>
      <xdr:row>2</xdr:row>
      <xdr:rowOff>130145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46B9E-7124-477D-9D31-83B1CDD79390}"/>
            </a:ext>
          </a:extLst>
        </xdr:cNvPr>
        <xdr:cNvSpPr/>
      </xdr:nvSpPr>
      <xdr:spPr>
        <a:xfrm>
          <a:off x="13632180" y="59909"/>
          <a:ext cx="1276547" cy="41313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66675</xdr:rowOff>
    </xdr:from>
    <xdr:to>
      <xdr:col>9</xdr:col>
      <xdr:colOff>9525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EEEC8DA-5B50-4BBC-952A-E32ACDCEAB5C}"/>
            </a:ext>
          </a:extLst>
        </xdr:cNvPr>
        <xdr:cNvSpPr/>
      </xdr:nvSpPr>
      <xdr:spPr>
        <a:xfrm>
          <a:off x="523875" y="247650"/>
          <a:ext cx="8162925" cy="7620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9</xdr:col>
      <xdr:colOff>131445</xdr:colOff>
      <xdr:row>0</xdr:row>
      <xdr:rowOff>76200</xdr:rowOff>
    </xdr:from>
    <xdr:to>
      <xdr:col>11</xdr:col>
      <xdr:colOff>205937</xdr:colOff>
      <xdr:row>2</xdr:row>
      <xdr:rowOff>142626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7CA47B-E882-4B88-87FD-5EB529FB44B8}"/>
            </a:ext>
          </a:extLst>
        </xdr:cNvPr>
        <xdr:cNvSpPr/>
      </xdr:nvSpPr>
      <xdr:spPr>
        <a:xfrm>
          <a:off x="8808720" y="76200"/>
          <a:ext cx="1293692" cy="42837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520065</xdr:colOff>
      <xdr:row>1</xdr:row>
      <xdr:rowOff>38100</xdr:rowOff>
    </xdr:from>
    <xdr:to>
      <xdr:col>13</xdr:col>
      <xdr:colOff>571500</xdr:colOff>
      <xdr:row>1</xdr:row>
      <xdr:rowOff>142876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35B14C5-3385-4A5E-A3FC-215C6781376B}"/>
            </a:ext>
          </a:extLst>
        </xdr:cNvPr>
        <xdr:cNvSpPr/>
      </xdr:nvSpPr>
      <xdr:spPr>
        <a:xfrm>
          <a:off x="520065" y="219075"/>
          <a:ext cx="8804910" cy="104776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Desempenho no Mercado Secundário</a:t>
          </a:r>
        </a:p>
      </xdr:txBody>
    </xdr:sp>
    <xdr:clientData/>
  </xdr:twoCellAnchor>
  <xdr:twoCellAnchor>
    <xdr:from>
      <xdr:col>14</xdr:col>
      <xdr:colOff>78105</xdr:colOff>
      <xdr:row>0</xdr:row>
      <xdr:rowOff>66675</xdr:rowOff>
    </xdr:from>
    <xdr:to>
      <xdr:col>16</xdr:col>
      <xdr:colOff>152597</xdr:colOff>
      <xdr:row>2</xdr:row>
      <xdr:rowOff>127386</xdr:rowOff>
    </xdr:to>
    <xdr:sp macro="" textlink="">
      <xdr:nvSpPr>
        <xdr:cNvPr id="5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A60BF5-2D34-4A09-874C-DB57F3E8AFDE}"/>
            </a:ext>
          </a:extLst>
        </xdr:cNvPr>
        <xdr:cNvSpPr/>
      </xdr:nvSpPr>
      <xdr:spPr>
        <a:xfrm>
          <a:off x="9441180" y="66675"/>
          <a:ext cx="1293692" cy="42266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1</xdr:col>
      <xdr:colOff>582930</xdr:colOff>
      <xdr:row>3</xdr:row>
      <xdr:rowOff>43815</xdr:rowOff>
    </xdr:from>
    <xdr:to>
      <xdr:col>12</xdr:col>
      <xdr:colOff>553863</xdr:colOff>
      <xdr:row>4</xdr:row>
      <xdr:rowOff>3152679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B74833-58E3-F56F-F31F-04FD57200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6330" y="586740"/>
          <a:ext cx="7505208" cy="32898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D36F-B687-416E-BD17-FCA8556B13B3}">
  <dimension ref="A1:I20"/>
  <sheetViews>
    <sheetView showGridLines="0" tabSelected="1" zoomScaleNormal="100" workbookViewId="0">
      <selection activeCell="F5" sqref="F5"/>
    </sheetView>
  </sheetViews>
  <sheetFormatPr defaultRowHeight="15.6" x14ac:dyDescent="0.3"/>
  <cols>
    <col min="1" max="1" width="6.88671875" style="13" customWidth="1"/>
    <col min="2" max="2" width="23.6640625" style="13" bestFit="1" customWidth="1"/>
    <col min="3" max="3" width="8.88671875" style="13" customWidth="1"/>
    <col min="4" max="4" width="15.21875" style="13" customWidth="1"/>
    <col min="5" max="5" width="13.109375" style="13" customWidth="1"/>
    <col min="6" max="6" width="21.44140625" style="13" bestFit="1" customWidth="1"/>
    <col min="7" max="7" width="8.88671875" style="13" customWidth="1"/>
    <col min="8" max="8" width="16.44140625" style="13" customWidth="1"/>
    <col min="9" max="9" width="4" style="13" customWidth="1"/>
    <col min="10" max="16384" width="8.88671875" style="13"/>
  </cols>
  <sheetData>
    <row r="1" spans="2:9" ht="18" customHeight="1" x14ac:dyDescent="0.3">
      <c r="I1" s="116"/>
    </row>
    <row r="2" spans="2:9" x14ac:dyDescent="0.3">
      <c r="D2" s="106" t="s">
        <v>73</v>
      </c>
      <c r="I2" s="116"/>
    </row>
    <row r="3" spans="2:9" ht="42" customHeight="1" x14ac:dyDescent="0.35">
      <c r="D3" s="142" t="s">
        <v>74</v>
      </c>
      <c r="E3" s="142"/>
      <c r="F3" s="142"/>
      <c r="G3" s="142"/>
      <c r="H3" s="142"/>
      <c r="I3" s="116"/>
    </row>
    <row r="4" spans="2:9" ht="15" customHeight="1" x14ac:dyDescent="0.35">
      <c r="D4" s="107"/>
      <c r="E4" s="107"/>
      <c r="F4" s="107"/>
      <c r="G4" s="107"/>
      <c r="H4" s="108" t="s">
        <v>75</v>
      </c>
      <c r="I4" s="116"/>
    </row>
    <row r="5" spans="2:9" ht="22.2" customHeight="1" x14ac:dyDescent="0.3">
      <c r="I5" s="116"/>
    </row>
    <row r="6" spans="2:9" x14ac:dyDescent="0.3">
      <c r="B6" s="108" t="s">
        <v>30</v>
      </c>
      <c r="C6" s="108"/>
      <c r="D6" s="108" t="s">
        <v>67</v>
      </c>
      <c r="E6" s="109"/>
      <c r="F6" s="108" t="s">
        <v>90</v>
      </c>
      <c r="H6" s="108" t="s">
        <v>80</v>
      </c>
      <c r="I6" s="116"/>
    </row>
    <row r="7" spans="2:9" ht="23.4" x14ac:dyDescent="0.45">
      <c r="B7" s="110" t="s">
        <v>70</v>
      </c>
      <c r="C7" s="110"/>
      <c r="D7" s="110" t="s">
        <v>71</v>
      </c>
      <c r="E7" s="110"/>
      <c r="F7" s="110" t="s">
        <v>72</v>
      </c>
      <c r="H7" s="110" t="s">
        <v>81</v>
      </c>
      <c r="I7" s="116"/>
    </row>
    <row r="8" spans="2:9" ht="13.8" customHeight="1" x14ac:dyDescent="0.45">
      <c r="B8" s="111"/>
      <c r="C8" s="111"/>
      <c r="D8" s="111"/>
      <c r="E8" s="111"/>
      <c r="F8" s="111"/>
      <c r="I8" s="116"/>
    </row>
    <row r="9" spans="2:9" x14ac:dyDescent="0.3">
      <c r="B9" s="108" t="s">
        <v>63</v>
      </c>
      <c r="C9" s="108"/>
      <c r="D9" s="108" t="s">
        <v>64</v>
      </c>
      <c r="E9" s="109"/>
      <c r="F9" s="108" t="s">
        <v>69</v>
      </c>
      <c r="I9" s="116"/>
    </row>
    <row r="10" spans="2:9" ht="23.4" x14ac:dyDescent="0.45">
      <c r="B10" s="112">
        <v>9.6300000000000008</v>
      </c>
      <c r="C10" s="110"/>
      <c r="D10" s="112">
        <v>9.84</v>
      </c>
      <c r="E10" s="110"/>
      <c r="F10" s="113" t="s">
        <v>77</v>
      </c>
      <c r="I10" s="116"/>
    </row>
    <row r="11" spans="2:9" x14ac:dyDescent="0.3">
      <c r="I11" s="116"/>
    </row>
    <row r="12" spans="2:9" x14ac:dyDescent="0.3">
      <c r="B12" s="108" t="s">
        <v>65</v>
      </c>
      <c r="C12" s="108"/>
      <c r="D12" s="108" t="s">
        <v>66</v>
      </c>
      <c r="E12" s="109"/>
      <c r="F12" s="108" t="s">
        <v>68</v>
      </c>
      <c r="I12" s="116"/>
    </row>
    <row r="13" spans="2:9" ht="23.4" x14ac:dyDescent="0.45">
      <c r="B13" s="114">
        <v>1422</v>
      </c>
      <c r="C13" s="110"/>
      <c r="D13" s="110" t="s">
        <v>79</v>
      </c>
      <c r="E13" s="110"/>
      <c r="F13" s="115">
        <v>45356</v>
      </c>
      <c r="I13" s="116"/>
    </row>
    <row r="14" spans="2:9" x14ac:dyDescent="0.3">
      <c r="I14" s="116"/>
    </row>
    <row r="15" spans="2:9" x14ac:dyDescent="0.3">
      <c r="B15" s="108" t="s">
        <v>76</v>
      </c>
      <c r="I15" s="116"/>
    </row>
    <row r="16" spans="2:9" ht="16.8" customHeight="1" x14ac:dyDescent="0.3">
      <c r="I16" s="116"/>
    </row>
    <row r="17" spans="1:9" x14ac:dyDescent="0.3">
      <c r="I17" s="116"/>
    </row>
    <row r="18" spans="1:9" ht="21" customHeight="1" x14ac:dyDescent="0.3">
      <c r="I18" s="116"/>
    </row>
    <row r="19" spans="1:9" x14ac:dyDescent="0.3">
      <c r="B19" s="108" t="s">
        <v>78</v>
      </c>
      <c r="I19" s="116"/>
    </row>
    <row r="20" spans="1:9" x14ac:dyDescent="0.3">
      <c r="A20" s="72"/>
      <c r="B20" s="72"/>
      <c r="C20" s="72"/>
      <c r="D20" s="72"/>
      <c r="E20" s="72"/>
      <c r="F20" s="72"/>
      <c r="G20" s="72"/>
      <c r="H20" s="72"/>
      <c r="I20" s="117"/>
    </row>
  </sheetData>
  <mergeCells count="1">
    <mergeCell ref="D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697-0BE9-450A-890E-9A1050134B6D}">
  <sheetPr codeName="Sheet6">
    <tabColor rgb="FF002060"/>
  </sheetPr>
  <dimension ref="A1:O142"/>
  <sheetViews>
    <sheetView showGridLines="0" zoomScaleNormal="100" workbookViewId="0"/>
  </sheetViews>
  <sheetFormatPr defaultRowHeight="13.8" x14ac:dyDescent="0.25"/>
  <cols>
    <col min="1" max="1" width="8.88671875" style="3" customWidth="1"/>
    <col min="2" max="2" width="4.88671875" style="3" customWidth="1"/>
    <col min="3" max="3" width="8.21875" style="3" customWidth="1"/>
    <col min="4" max="4" width="23.109375" style="3" bestFit="1" customWidth="1"/>
    <col min="5" max="5" width="6.88671875" style="3" customWidth="1"/>
    <col min="6" max="6" width="13.109375" style="3" customWidth="1"/>
    <col min="7" max="7" width="17.21875" style="3" customWidth="1"/>
    <col min="8" max="8" width="21.77734375" style="3" customWidth="1"/>
    <col min="9" max="9" width="15.5546875" style="3" customWidth="1"/>
    <col min="10" max="10" width="18.5546875" style="3" customWidth="1"/>
    <col min="11" max="11" width="24.6640625" style="3" customWidth="1"/>
    <col min="12" max="12" width="5" style="3" customWidth="1"/>
    <col min="13" max="16384" width="8.88671875" style="3"/>
  </cols>
  <sheetData>
    <row r="1" spans="2:15" x14ac:dyDescent="0.25">
      <c r="O1" s="118"/>
    </row>
    <row r="2" spans="2:15" x14ac:dyDescent="0.25">
      <c r="O2" s="118"/>
    </row>
    <row r="3" spans="2:15" ht="11.25" customHeight="1" x14ac:dyDescent="0.25">
      <c r="O3" s="118"/>
    </row>
    <row r="4" spans="2:15" ht="18" x14ac:dyDescent="0.25">
      <c r="C4" s="30" t="s">
        <v>33</v>
      </c>
      <c r="O4" s="118"/>
    </row>
    <row r="5" spans="2:15" ht="10.050000000000001" customHeight="1" x14ac:dyDescent="0.25">
      <c r="O5" s="118"/>
    </row>
    <row r="6" spans="2:15" s="11" customFormat="1" ht="26.25" customHeight="1" x14ac:dyDescent="0.3">
      <c r="C6" s="25" t="s">
        <v>0</v>
      </c>
      <c r="D6" s="25" t="s">
        <v>4</v>
      </c>
      <c r="E6" s="25" t="s">
        <v>1</v>
      </c>
      <c r="F6" s="25" t="s">
        <v>5</v>
      </c>
      <c r="G6" s="25" t="s">
        <v>6</v>
      </c>
      <c r="H6" s="25" t="s">
        <v>21</v>
      </c>
      <c r="I6" s="25" t="s">
        <v>22</v>
      </c>
      <c r="J6" s="25" t="s">
        <v>14</v>
      </c>
      <c r="K6" s="25" t="s">
        <v>15</v>
      </c>
      <c r="L6" s="25"/>
      <c r="M6" s="13"/>
      <c r="O6" s="119"/>
    </row>
    <row r="7" spans="2:15" s="31" customFormat="1" ht="20.100000000000001" customHeight="1" x14ac:dyDescent="0.3">
      <c r="B7" s="39" t="s">
        <v>7</v>
      </c>
      <c r="C7" s="33">
        <v>1</v>
      </c>
      <c r="D7" s="32" t="s">
        <v>84</v>
      </c>
      <c r="E7" s="33" t="s">
        <v>2</v>
      </c>
      <c r="F7" s="33" t="s">
        <v>13</v>
      </c>
      <c r="G7" s="34">
        <v>0.5</v>
      </c>
      <c r="H7" s="35">
        <v>45366</v>
      </c>
      <c r="I7" s="36">
        <v>7458</v>
      </c>
      <c r="J7" s="37">
        <v>0</v>
      </c>
      <c r="K7" s="38">
        <v>0</v>
      </c>
      <c r="L7" s="48"/>
      <c r="M7" s="13"/>
      <c r="O7" s="120"/>
    </row>
    <row r="8" spans="2:15" s="31" customFormat="1" ht="20.100000000000001" customHeight="1" x14ac:dyDescent="0.3">
      <c r="B8" s="39" t="s">
        <v>7</v>
      </c>
      <c r="C8" s="33">
        <f>C7+1</f>
        <v>2</v>
      </c>
      <c r="D8" s="32" t="s">
        <v>85</v>
      </c>
      <c r="E8" s="33" t="s">
        <v>2</v>
      </c>
      <c r="F8" s="33" t="s">
        <v>13</v>
      </c>
      <c r="G8" s="42">
        <v>0.25</v>
      </c>
      <c r="H8" s="35">
        <v>45366</v>
      </c>
      <c r="I8" s="36">
        <v>10878.8575</v>
      </c>
      <c r="J8" s="37">
        <v>7.5542629361585067E-2</v>
      </c>
      <c r="K8" s="38">
        <v>0.15408309515185512</v>
      </c>
      <c r="L8" s="49"/>
      <c r="M8" s="13"/>
      <c r="O8" s="120"/>
    </row>
    <row r="9" spans="2:15" s="31" customFormat="1" ht="20.100000000000001" customHeight="1" x14ac:dyDescent="0.3">
      <c r="B9" s="39" t="s">
        <v>7</v>
      </c>
      <c r="C9" s="33">
        <f t="shared" ref="C9:C12" si="0">C8+1</f>
        <v>3</v>
      </c>
      <c r="D9" s="32" t="s">
        <v>86</v>
      </c>
      <c r="E9" s="33" t="s">
        <v>3</v>
      </c>
      <c r="F9" s="33" t="s">
        <v>13</v>
      </c>
      <c r="G9" s="34">
        <v>0.49</v>
      </c>
      <c r="H9" s="35">
        <v>45387</v>
      </c>
      <c r="I9" s="36">
        <v>2409</v>
      </c>
      <c r="J9" s="37">
        <v>0</v>
      </c>
      <c r="K9" s="38">
        <v>0</v>
      </c>
      <c r="L9" s="50"/>
      <c r="M9" s="13"/>
      <c r="O9" s="120"/>
    </row>
    <row r="10" spans="2:15" s="31" customFormat="1" ht="20.100000000000001" customHeight="1" x14ac:dyDescent="0.3">
      <c r="B10" s="39" t="s">
        <v>7</v>
      </c>
      <c r="C10" s="33">
        <f t="shared" si="0"/>
        <v>4</v>
      </c>
      <c r="D10" s="32" t="s">
        <v>87</v>
      </c>
      <c r="E10" s="33" t="s">
        <v>2</v>
      </c>
      <c r="F10" s="33" t="s">
        <v>13</v>
      </c>
      <c r="G10" s="34">
        <v>1</v>
      </c>
      <c r="H10" s="35">
        <v>45366</v>
      </c>
      <c r="I10" s="36">
        <v>12560</v>
      </c>
      <c r="J10" s="37">
        <v>0</v>
      </c>
      <c r="K10" s="38">
        <v>0</v>
      </c>
      <c r="L10" s="50"/>
      <c r="M10" s="13"/>
      <c r="O10" s="120"/>
    </row>
    <row r="11" spans="2:15" s="31" customFormat="1" ht="20.100000000000001" customHeight="1" x14ac:dyDescent="0.3">
      <c r="B11" s="39" t="s">
        <v>7</v>
      </c>
      <c r="C11" s="33">
        <f t="shared" si="0"/>
        <v>5</v>
      </c>
      <c r="D11" s="32" t="s">
        <v>88</v>
      </c>
      <c r="E11" s="33" t="s">
        <v>2</v>
      </c>
      <c r="F11" s="33" t="s">
        <v>13</v>
      </c>
      <c r="G11" s="34">
        <v>1</v>
      </c>
      <c r="H11" s="35">
        <v>45366</v>
      </c>
      <c r="I11" s="36">
        <v>10550</v>
      </c>
      <c r="J11" s="37">
        <v>0.1517440758293839</v>
      </c>
      <c r="K11" s="38">
        <v>0.1517440758293839</v>
      </c>
      <c r="L11" s="50"/>
      <c r="M11" s="13"/>
      <c r="O11" s="120"/>
    </row>
    <row r="12" spans="2:15" s="31" customFormat="1" ht="20.100000000000001" customHeight="1" thickBot="1" x14ac:dyDescent="0.35">
      <c r="B12" s="39" t="s">
        <v>7</v>
      </c>
      <c r="C12" s="40">
        <f t="shared" si="0"/>
        <v>6</v>
      </c>
      <c r="D12" s="41" t="s">
        <v>89</v>
      </c>
      <c r="E12" s="40" t="s">
        <v>2</v>
      </c>
      <c r="F12" s="40" t="s">
        <v>13</v>
      </c>
      <c r="G12" s="43">
        <v>0.28399999999999997</v>
      </c>
      <c r="H12" s="44">
        <v>45366</v>
      </c>
      <c r="I12" s="45">
        <v>4564.8</v>
      </c>
      <c r="J12" s="46">
        <v>0.125</v>
      </c>
      <c r="K12" s="47">
        <v>0.125</v>
      </c>
      <c r="L12" s="51"/>
      <c r="M12" s="13"/>
      <c r="O12" s="120"/>
    </row>
    <row r="13" spans="2:15" ht="16.05" customHeight="1" x14ac:dyDescent="0.25">
      <c r="C13" s="8"/>
      <c r="D13" s="5"/>
      <c r="E13" s="6"/>
      <c r="F13" s="7"/>
      <c r="G13" s="8"/>
      <c r="H13" s="9"/>
      <c r="I13" s="10"/>
      <c r="J13" s="8"/>
      <c r="K13" s="9"/>
      <c r="O13" s="118"/>
    </row>
    <row r="14" spans="2:15" ht="16.05" customHeight="1" x14ac:dyDescent="0.25">
      <c r="C14" s="8"/>
      <c r="D14" s="5"/>
      <c r="E14" s="6"/>
      <c r="F14" s="7"/>
      <c r="G14" s="8"/>
      <c r="H14" s="9"/>
      <c r="I14" s="10"/>
      <c r="J14" s="8"/>
      <c r="K14" s="9"/>
      <c r="O14" s="118"/>
    </row>
    <row r="15" spans="2:15" ht="16.05" customHeight="1" x14ac:dyDescent="0.25">
      <c r="C15" s="8"/>
      <c r="D15" s="5"/>
      <c r="E15" s="6"/>
      <c r="F15" s="7"/>
      <c r="G15" s="8"/>
      <c r="H15" s="9"/>
      <c r="I15" s="10"/>
      <c r="J15" s="8"/>
      <c r="K15" s="9"/>
      <c r="O15" s="118"/>
    </row>
    <row r="16" spans="2:15" ht="16.05" customHeight="1" x14ac:dyDescent="0.25">
      <c r="C16" s="8"/>
      <c r="D16" s="5"/>
      <c r="E16" s="6"/>
      <c r="F16" s="7"/>
      <c r="G16" s="8"/>
      <c r="H16" s="9"/>
      <c r="I16" s="10"/>
      <c r="J16" s="8"/>
      <c r="K16" s="9"/>
      <c r="O16" s="118"/>
    </row>
    <row r="17" spans="1:15" ht="16.05" customHeight="1" x14ac:dyDescent="0.25">
      <c r="C17" s="8"/>
      <c r="D17" s="5"/>
      <c r="E17" s="6"/>
      <c r="F17" s="7"/>
      <c r="G17" s="8"/>
      <c r="H17" s="9"/>
      <c r="I17" s="10"/>
      <c r="J17" s="8"/>
      <c r="K17" s="9"/>
      <c r="O17" s="118"/>
    </row>
    <row r="18" spans="1:15" ht="16.05" customHeight="1" x14ac:dyDescent="0.25">
      <c r="C18" s="8"/>
      <c r="D18" s="5"/>
      <c r="E18" s="6"/>
      <c r="F18" s="7"/>
      <c r="G18" s="8"/>
      <c r="H18" s="9"/>
      <c r="I18" s="10"/>
      <c r="J18" s="8"/>
      <c r="K18" s="9"/>
      <c r="O18" s="118"/>
    </row>
    <row r="19" spans="1:15" ht="16.05" customHeight="1" x14ac:dyDescent="0.25">
      <c r="C19" s="8"/>
      <c r="D19" s="5"/>
      <c r="E19" s="6"/>
      <c r="F19" s="7"/>
      <c r="G19" s="8"/>
      <c r="H19" s="9"/>
      <c r="I19" s="10"/>
      <c r="J19" s="8"/>
      <c r="K19" s="9"/>
      <c r="O19" s="118"/>
    </row>
    <row r="20" spans="1:15" ht="16.05" customHeight="1" x14ac:dyDescent="0.25">
      <c r="C20" s="8"/>
      <c r="D20" s="5"/>
      <c r="E20" s="6"/>
      <c r="F20" s="7"/>
      <c r="G20" s="8"/>
      <c r="H20" s="9"/>
      <c r="I20" s="10"/>
      <c r="J20" s="8"/>
      <c r="K20" s="9"/>
      <c r="O20" s="118"/>
    </row>
    <row r="21" spans="1:15" ht="16.05" customHeight="1" x14ac:dyDescent="0.25">
      <c r="C21" s="8"/>
      <c r="D21" s="5"/>
      <c r="E21" s="6"/>
      <c r="F21" s="7"/>
      <c r="G21" s="8"/>
      <c r="H21" s="9"/>
      <c r="I21" s="10"/>
      <c r="J21" s="8"/>
      <c r="K21" s="9"/>
      <c r="O21" s="118"/>
    </row>
    <row r="22" spans="1:15" ht="16.05" customHeight="1" x14ac:dyDescent="0.25">
      <c r="C22" s="8"/>
      <c r="D22" s="5"/>
      <c r="E22" s="6"/>
      <c r="F22" s="7"/>
      <c r="G22" s="8"/>
      <c r="H22" s="9"/>
      <c r="I22" s="10"/>
      <c r="J22" s="8"/>
      <c r="K22" s="9"/>
      <c r="O22" s="118"/>
    </row>
    <row r="23" spans="1:15" ht="16.05" customHeight="1" x14ac:dyDescent="0.25">
      <c r="A23" s="121"/>
      <c r="B23" s="121"/>
      <c r="C23" s="122"/>
      <c r="D23" s="123"/>
      <c r="E23" s="124"/>
      <c r="F23" s="125"/>
      <c r="G23" s="122"/>
      <c r="H23" s="126"/>
      <c r="I23" s="127"/>
      <c r="J23" s="122"/>
      <c r="K23" s="126"/>
      <c r="L23" s="121"/>
      <c r="M23" s="121"/>
      <c r="N23" s="121"/>
      <c r="O23" s="128"/>
    </row>
    <row r="24" spans="1:15" ht="16.05" customHeight="1" x14ac:dyDescent="0.25">
      <c r="C24" s="8"/>
      <c r="D24" s="5"/>
      <c r="E24" s="6"/>
      <c r="F24" s="7"/>
      <c r="G24" s="8"/>
      <c r="H24" s="9"/>
      <c r="I24" s="10"/>
      <c r="J24" s="8"/>
      <c r="K24" s="9"/>
    </row>
    <row r="25" spans="1:15" ht="16.05" customHeight="1" x14ac:dyDescent="0.25">
      <c r="C25" s="8"/>
      <c r="D25" s="5"/>
      <c r="E25" s="6"/>
      <c r="F25" s="7"/>
      <c r="G25" s="8"/>
      <c r="H25" s="9"/>
      <c r="I25" s="10"/>
      <c r="J25" s="8"/>
      <c r="K25" s="9"/>
    </row>
    <row r="26" spans="1:15" ht="16.05" customHeight="1" x14ac:dyDescent="0.25">
      <c r="C26" s="8"/>
      <c r="D26" s="5"/>
      <c r="E26" s="6"/>
      <c r="F26" s="7"/>
      <c r="G26" s="8"/>
      <c r="H26" s="9"/>
      <c r="I26" s="10"/>
      <c r="J26" s="8"/>
      <c r="K26" s="9"/>
    </row>
    <row r="27" spans="1:15" ht="16.05" customHeight="1" x14ac:dyDescent="0.25">
      <c r="C27" s="8"/>
      <c r="D27" s="5"/>
      <c r="E27" s="6"/>
      <c r="F27" s="7"/>
      <c r="G27" s="8"/>
      <c r="H27" s="9"/>
      <c r="I27" s="10"/>
      <c r="J27" s="8"/>
      <c r="K27" s="9"/>
    </row>
    <row r="28" spans="1:15" ht="16.05" customHeight="1" x14ac:dyDescent="0.25">
      <c r="C28" s="8"/>
      <c r="D28" s="5"/>
      <c r="E28" s="6"/>
      <c r="F28" s="7"/>
      <c r="G28" s="8"/>
      <c r="H28" s="9"/>
      <c r="I28" s="10"/>
      <c r="J28" s="8"/>
      <c r="K28" s="9"/>
    </row>
    <row r="29" spans="1:15" ht="16.05" customHeight="1" x14ac:dyDescent="0.25">
      <c r="C29" s="8"/>
      <c r="D29" s="5"/>
      <c r="E29" s="6"/>
      <c r="F29" s="7"/>
      <c r="G29" s="8"/>
      <c r="H29" s="9"/>
      <c r="I29" s="10"/>
      <c r="J29" s="8"/>
      <c r="K29" s="9"/>
    </row>
    <row r="30" spans="1:15" ht="16.05" customHeight="1" x14ac:dyDescent="0.25">
      <c r="C30" s="8"/>
      <c r="D30" s="5"/>
      <c r="E30" s="6"/>
      <c r="F30" s="7"/>
      <c r="G30" s="8"/>
      <c r="H30" s="9"/>
      <c r="I30" s="10"/>
      <c r="J30" s="8"/>
      <c r="K30" s="9"/>
    </row>
    <row r="31" spans="1:15" ht="16.05" customHeight="1" x14ac:dyDescent="0.25">
      <c r="C31" s="8"/>
      <c r="D31" s="5"/>
      <c r="E31" s="6"/>
      <c r="F31" s="7"/>
      <c r="G31" s="8"/>
      <c r="H31" s="9"/>
      <c r="I31" s="10"/>
      <c r="J31" s="8"/>
      <c r="K31" s="9"/>
    </row>
    <row r="32" spans="1:15" ht="16.05" customHeight="1" x14ac:dyDescent="0.25">
      <c r="C32" s="8"/>
      <c r="D32" s="5"/>
      <c r="E32" s="6"/>
      <c r="F32" s="7"/>
      <c r="G32" s="8"/>
      <c r="H32" s="9"/>
      <c r="I32" s="10"/>
      <c r="J32" s="8"/>
      <c r="K32" s="9"/>
    </row>
    <row r="33" spans="3:11" ht="16.05" customHeight="1" x14ac:dyDescent="0.25">
      <c r="C33" s="8"/>
      <c r="D33" s="5"/>
      <c r="E33" s="6"/>
      <c r="F33" s="7"/>
      <c r="G33" s="8"/>
      <c r="H33" s="9"/>
      <c r="I33" s="10"/>
      <c r="J33" s="8"/>
      <c r="K33" s="9"/>
    </row>
    <row r="34" spans="3:11" ht="16.05" customHeight="1" x14ac:dyDescent="0.25">
      <c r="C34" s="8"/>
      <c r="D34" s="5"/>
      <c r="E34" s="6"/>
      <c r="F34" s="7"/>
      <c r="G34" s="8"/>
      <c r="H34" s="9"/>
      <c r="I34" s="10"/>
      <c r="J34" s="8"/>
      <c r="K34" s="9"/>
    </row>
    <row r="35" spans="3:11" ht="16.05" customHeight="1" x14ac:dyDescent="0.25">
      <c r="C35" s="8"/>
      <c r="D35" s="5"/>
      <c r="E35" s="6"/>
      <c r="F35" s="7"/>
      <c r="G35" s="8"/>
      <c r="H35" s="9"/>
      <c r="I35" s="10"/>
      <c r="J35" s="8"/>
      <c r="K35" s="9"/>
    </row>
    <row r="36" spans="3:11" ht="16.05" customHeight="1" x14ac:dyDescent="0.25">
      <c r="C36" s="8"/>
      <c r="D36" s="5"/>
      <c r="E36" s="6"/>
      <c r="F36" s="7"/>
      <c r="G36" s="8"/>
      <c r="H36" s="9"/>
      <c r="I36" s="10"/>
      <c r="J36" s="8"/>
      <c r="K36" s="9"/>
    </row>
    <row r="37" spans="3:11" ht="16.05" customHeight="1" x14ac:dyDescent="0.25">
      <c r="C37" s="8"/>
      <c r="D37" s="5"/>
      <c r="E37" s="6"/>
      <c r="F37" s="7"/>
      <c r="G37" s="8"/>
      <c r="H37" s="9"/>
      <c r="I37" s="10"/>
      <c r="J37" s="8"/>
      <c r="K37" s="9"/>
    </row>
    <row r="38" spans="3:11" ht="16.05" customHeight="1" x14ac:dyDescent="0.25">
      <c r="C38" s="8"/>
      <c r="D38" s="5"/>
      <c r="E38" s="6"/>
      <c r="F38" s="7"/>
      <c r="G38" s="8"/>
      <c r="H38" s="9"/>
      <c r="I38" s="10"/>
      <c r="J38" s="8"/>
      <c r="K38" s="9"/>
    </row>
    <row r="39" spans="3:11" ht="16.05" customHeight="1" x14ac:dyDescent="0.25">
      <c r="C39" s="8"/>
      <c r="D39" s="5"/>
      <c r="E39" s="6"/>
      <c r="F39" s="7"/>
      <c r="G39" s="8"/>
      <c r="H39" s="9"/>
      <c r="I39" s="10"/>
      <c r="J39" s="8"/>
      <c r="K39" s="9"/>
    </row>
    <row r="40" spans="3:11" ht="16.05" customHeight="1" x14ac:dyDescent="0.25">
      <c r="C40" s="8"/>
      <c r="D40" s="5"/>
      <c r="E40" s="6"/>
      <c r="F40" s="7"/>
      <c r="G40" s="8"/>
      <c r="H40" s="9"/>
      <c r="I40" s="10"/>
      <c r="J40" s="8"/>
      <c r="K40" s="9"/>
    </row>
    <row r="41" spans="3:11" ht="16.05" customHeight="1" x14ac:dyDescent="0.25">
      <c r="C41" s="8"/>
      <c r="D41" s="5"/>
      <c r="E41" s="6"/>
      <c r="F41" s="7"/>
      <c r="G41" s="8"/>
      <c r="H41" s="9"/>
      <c r="I41" s="10"/>
      <c r="J41" s="8"/>
      <c r="K41" s="9"/>
    </row>
    <row r="42" spans="3:11" ht="16.05" customHeight="1" x14ac:dyDescent="0.25">
      <c r="C42" s="8"/>
      <c r="D42" s="5"/>
      <c r="E42" s="6"/>
      <c r="F42" s="7"/>
      <c r="G42" s="8"/>
      <c r="H42" s="9"/>
      <c r="I42" s="10"/>
      <c r="J42" s="8"/>
      <c r="K42" s="9"/>
    </row>
    <row r="43" spans="3:11" ht="16.05" customHeight="1" x14ac:dyDescent="0.25">
      <c r="C43" s="8"/>
      <c r="D43" s="5"/>
      <c r="E43" s="6"/>
      <c r="F43" s="7"/>
      <c r="G43" s="8"/>
      <c r="H43" s="9"/>
      <c r="I43" s="10"/>
      <c r="J43" s="8"/>
      <c r="K43" s="9"/>
    </row>
    <row r="44" spans="3:11" ht="16.05" customHeight="1" x14ac:dyDescent="0.25">
      <c r="C44" s="8"/>
      <c r="D44" s="5"/>
      <c r="E44" s="6"/>
      <c r="F44" s="7"/>
      <c r="G44" s="8"/>
      <c r="H44" s="9"/>
      <c r="I44" s="10"/>
      <c r="J44" s="8"/>
      <c r="K44" s="9"/>
    </row>
    <row r="45" spans="3:11" ht="16.05" customHeight="1" x14ac:dyDescent="0.25">
      <c r="C45" s="8"/>
      <c r="D45" s="5"/>
      <c r="E45" s="6"/>
      <c r="F45" s="7"/>
      <c r="G45" s="8"/>
      <c r="H45" s="9"/>
      <c r="I45" s="10"/>
      <c r="J45" s="8"/>
      <c r="K45" s="9"/>
    </row>
    <row r="46" spans="3:11" ht="16.05" customHeight="1" x14ac:dyDescent="0.25">
      <c r="C46" s="8"/>
      <c r="D46" s="5"/>
      <c r="E46" s="6"/>
      <c r="F46" s="7"/>
      <c r="G46" s="8"/>
      <c r="H46" s="9"/>
      <c r="I46" s="10"/>
      <c r="J46" s="8"/>
      <c r="K46" s="9"/>
    </row>
    <row r="47" spans="3:11" ht="16.05" customHeight="1" x14ac:dyDescent="0.25">
      <c r="C47" s="8"/>
      <c r="D47" s="5"/>
      <c r="E47" s="6"/>
      <c r="F47" s="7"/>
      <c r="G47" s="8"/>
      <c r="H47" s="9"/>
      <c r="I47" s="10"/>
      <c r="J47" s="8"/>
      <c r="K47" s="9"/>
    </row>
    <row r="48" spans="3:11" ht="16.05" customHeight="1" x14ac:dyDescent="0.25">
      <c r="I48" s="12"/>
    </row>
    <row r="49" spans="9:9" ht="16.05" customHeight="1" x14ac:dyDescent="0.25">
      <c r="I49" s="12"/>
    </row>
    <row r="50" spans="9:9" ht="16.05" customHeight="1" x14ac:dyDescent="0.25"/>
    <row r="51" spans="9:9" ht="16.05" customHeight="1" x14ac:dyDescent="0.25"/>
    <row r="52" spans="9:9" ht="16.05" customHeight="1" x14ac:dyDescent="0.25"/>
    <row r="53" spans="9:9" ht="16.05" customHeight="1" x14ac:dyDescent="0.25"/>
    <row r="54" spans="9:9" ht="16.05" customHeight="1" x14ac:dyDescent="0.25"/>
    <row r="55" spans="9:9" ht="16.05" customHeight="1" x14ac:dyDescent="0.25"/>
    <row r="56" spans="9:9" ht="16.05" customHeight="1" x14ac:dyDescent="0.25"/>
    <row r="57" spans="9:9" ht="16.05" customHeight="1" x14ac:dyDescent="0.25"/>
    <row r="58" spans="9:9" ht="16.05" customHeight="1" x14ac:dyDescent="0.25"/>
    <row r="59" spans="9:9" ht="16.05" customHeight="1" x14ac:dyDescent="0.25"/>
    <row r="60" spans="9:9" ht="16.05" customHeight="1" x14ac:dyDescent="0.25"/>
    <row r="61" spans="9:9" ht="16.05" customHeight="1" x14ac:dyDescent="0.25"/>
    <row r="62" spans="9:9" ht="16.05" customHeight="1" x14ac:dyDescent="0.25"/>
    <row r="63" spans="9:9" ht="16.05" customHeight="1" x14ac:dyDescent="0.25"/>
    <row r="64" spans="9:9" ht="16.0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</sheetData>
  <phoneticPr fontId="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9F9B-ED32-4882-B62E-0A23B838768C}">
  <sheetPr>
    <tabColor rgb="FF002060"/>
  </sheetPr>
  <dimension ref="A1:S217"/>
  <sheetViews>
    <sheetView showGridLines="0" topLeftCell="A29" zoomScaleNormal="100" workbookViewId="0">
      <selection activeCell="H10" sqref="H10"/>
    </sheetView>
  </sheetViews>
  <sheetFormatPr defaultColWidth="9.21875" defaultRowHeight="15.6" x14ac:dyDescent="0.3"/>
  <cols>
    <col min="2" max="2" width="2.21875" style="13" customWidth="1"/>
    <col min="3" max="3" width="4.44140625" style="13" customWidth="1"/>
    <col min="4" max="4" width="25.5546875" style="13" customWidth="1"/>
    <col min="5" max="16" width="10.21875" style="13" customWidth="1"/>
  </cols>
  <sheetData>
    <row r="1" spans="2:19" x14ac:dyDescent="0.3">
      <c r="S1" s="129"/>
    </row>
    <row r="2" spans="2:19" x14ac:dyDescent="0.3">
      <c r="S2" s="129"/>
    </row>
    <row r="3" spans="2:19" ht="11.25" customHeight="1" x14ac:dyDescent="0.3">
      <c r="S3" s="129"/>
    </row>
    <row r="4" spans="2:19" s="1" customFormat="1" ht="26.25" customHeight="1" x14ac:dyDescent="0.3">
      <c r="B4" s="13"/>
      <c r="C4" s="20" t="s">
        <v>23</v>
      </c>
      <c r="D4" s="21"/>
      <c r="E4" s="22">
        <v>45352</v>
      </c>
      <c r="F4" s="22">
        <v>45383</v>
      </c>
      <c r="G4" s="22">
        <v>45413</v>
      </c>
      <c r="H4" s="22">
        <v>45444</v>
      </c>
      <c r="I4" s="22">
        <v>45474</v>
      </c>
      <c r="J4" s="22">
        <v>45505</v>
      </c>
      <c r="K4" s="22">
        <v>45536</v>
      </c>
      <c r="L4" s="22">
        <v>45566</v>
      </c>
      <c r="M4" s="22">
        <v>45597</v>
      </c>
      <c r="N4" s="22">
        <v>45627</v>
      </c>
      <c r="O4" s="22">
        <v>45658</v>
      </c>
      <c r="P4" s="22">
        <v>45689</v>
      </c>
      <c r="S4" s="130"/>
    </row>
    <row r="5" spans="2:19" ht="20.25" customHeight="1" x14ac:dyDescent="0.3">
      <c r="C5" s="54" t="s">
        <v>19</v>
      </c>
      <c r="D5" s="52"/>
      <c r="E5" s="53">
        <v>6.5100000000000005E-2</v>
      </c>
      <c r="F5" s="53">
        <v>6.1819018050302182E-2</v>
      </c>
      <c r="G5" s="53"/>
      <c r="H5" s="53"/>
      <c r="I5" s="53"/>
      <c r="J5" s="53"/>
      <c r="K5" s="53"/>
      <c r="L5" s="53"/>
      <c r="M5" s="53"/>
      <c r="N5" s="53"/>
      <c r="O5" s="53"/>
      <c r="P5" s="53"/>
      <c r="S5" s="129"/>
    </row>
    <row r="6" spans="2:19" ht="20.25" customHeight="1" thickBot="1" x14ac:dyDescent="0.35">
      <c r="C6" s="55" t="s">
        <v>20</v>
      </c>
      <c r="D6" s="41"/>
      <c r="E6" s="56">
        <v>7.46E-2</v>
      </c>
      <c r="F6" s="56">
        <v>6.8900362992035766E-2</v>
      </c>
      <c r="G6" s="56"/>
      <c r="H6" s="56"/>
      <c r="I6" s="56"/>
      <c r="J6" s="56"/>
      <c r="K6" s="56"/>
      <c r="L6" s="56"/>
      <c r="M6" s="56"/>
      <c r="N6" s="56"/>
      <c r="O6" s="56"/>
      <c r="P6" s="56"/>
      <c r="S6" s="129"/>
    </row>
    <row r="7" spans="2:19" s="1" customFormat="1" ht="238.8" customHeight="1" x14ac:dyDescent="0.3">
      <c r="B7" s="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30"/>
    </row>
    <row r="8" spans="2:19" ht="20.25" customHeight="1" x14ac:dyDescent="0.3">
      <c r="C8" s="4" t="s">
        <v>27</v>
      </c>
      <c r="D8" s="77"/>
      <c r="E8" s="15"/>
      <c r="F8" s="16"/>
      <c r="G8" s="17"/>
      <c r="H8" s="18"/>
      <c r="I8" s="19"/>
      <c r="J8" s="17"/>
      <c r="K8" s="18"/>
      <c r="S8" s="129"/>
    </row>
    <row r="9" spans="2:19" ht="7.2" customHeight="1" x14ac:dyDescent="0.3">
      <c r="C9" s="4"/>
      <c r="D9" s="14"/>
      <c r="E9" s="15"/>
      <c r="F9" s="16"/>
      <c r="G9" s="17"/>
      <c r="H9" s="18"/>
      <c r="I9" s="19"/>
      <c r="J9" s="17"/>
      <c r="K9" s="18"/>
      <c r="S9" s="129"/>
    </row>
    <row r="10" spans="2:19" s="1" customFormat="1" ht="26.25" customHeight="1" x14ac:dyDescent="0.3">
      <c r="B10" s="13"/>
      <c r="C10" s="25" t="s">
        <v>0</v>
      </c>
      <c r="D10" s="25" t="s">
        <v>4</v>
      </c>
      <c r="E10" s="22">
        <f t="shared" ref="E10:P10" si="0">E$4</f>
        <v>45352</v>
      </c>
      <c r="F10" s="22">
        <f t="shared" si="0"/>
        <v>45383</v>
      </c>
      <c r="G10" s="22">
        <f t="shared" si="0"/>
        <v>45413</v>
      </c>
      <c r="H10" s="22">
        <f t="shared" si="0"/>
        <v>45444</v>
      </c>
      <c r="I10" s="22">
        <f t="shared" si="0"/>
        <v>45474</v>
      </c>
      <c r="J10" s="22">
        <f t="shared" si="0"/>
        <v>45505</v>
      </c>
      <c r="K10" s="22">
        <f t="shared" si="0"/>
        <v>45536</v>
      </c>
      <c r="L10" s="22">
        <f t="shared" si="0"/>
        <v>45566</v>
      </c>
      <c r="M10" s="22">
        <f t="shared" si="0"/>
        <v>45597</v>
      </c>
      <c r="N10" s="22">
        <f t="shared" si="0"/>
        <v>45627</v>
      </c>
      <c r="O10" s="22">
        <f t="shared" si="0"/>
        <v>45658</v>
      </c>
      <c r="P10" s="22">
        <f t="shared" si="0"/>
        <v>45689</v>
      </c>
      <c r="S10" s="130"/>
    </row>
    <row r="11" spans="2:19" s="2" customFormat="1" ht="20.100000000000001" customHeight="1" x14ac:dyDescent="0.3">
      <c r="B11" s="26" t="s">
        <v>7</v>
      </c>
      <c r="C11" s="59">
        <v>1</v>
      </c>
      <c r="D11" s="60" t="str">
        <f>Portfólio!D7</f>
        <v>Cidade Jardim</v>
      </c>
      <c r="E11" s="62">
        <v>0</v>
      </c>
      <c r="F11" s="62">
        <v>0</v>
      </c>
      <c r="G11" s="61"/>
      <c r="H11" s="61"/>
      <c r="I11" s="61"/>
      <c r="J11" s="61"/>
      <c r="K11" s="61"/>
      <c r="L11" s="61"/>
      <c r="M11" s="61"/>
      <c r="N11" s="61"/>
      <c r="O11" s="61"/>
      <c r="P11" s="61"/>
      <c r="S11" s="131"/>
    </row>
    <row r="12" spans="2:19" s="2" customFormat="1" ht="20.100000000000001" customHeight="1" x14ac:dyDescent="0.3">
      <c r="B12" s="26" t="s">
        <v>8</v>
      </c>
      <c r="C12" s="63">
        <f>C11+1</f>
        <v>2</v>
      </c>
      <c r="D12" s="33" t="str">
        <f>Portfólio!D8</f>
        <v>Brazilian Financial Center</v>
      </c>
      <c r="E12" s="64">
        <v>7.5542629361585067E-2</v>
      </c>
      <c r="F12" s="64">
        <v>7.5542629361585067E-2</v>
      </c>
      <c r="G12" s="64"/>
      <c r="H12" s="64"/>
      <c r="I12" s="64"/>
      <c r="J12" s="64"/>
      <c r="K12" s="64"/>
      <c r="L12" s="64"/>
      <c r="M12" s="64"/>
      <c r="N12" s="64"/>
      <c r="O12" s="64"/>
      <c r="P12" s="64"/>
      <c r="S12" s="131"/>
    </row>
    <row r="13" spans="2:19" s="2" customFormat="1" ht="20.100000000000001" customHeight="1" x14ac:dyDescent="0.3">
      <c r="B13" s="26" t="s">
        <v>9</v>
      </c>
      <c r="C13" s="63">
        <f>C12+1</f>
        <v>3</v>
      </c>
      <c r="D13" s="33" t="str">
        <f>Portfólio!D9</f>
        <v>BM 336</v>
      </c>
      <c r="E13" s="37" t="s">
        <v>25</v>
      </c>
      <c r="F13" s="37">
        <v>0</v>
      </c>
      <c r="G13" s="64"/>
      <c r="H13" s="64"/>
      <c r="I13" s="64"/>
      <c r="J13" s="64"/>
      <c r="K13" s="64"/>
      <c r="L13" s="64"/>
      <c r="M13" s="64"/>
      <c r="N13" s="64"/>
      <c r="O13" s="64"/>
      <c r="P13" s="64"/>
      <c r="S13" s="131"/>
    </row>
    <row r="14" spans="2:19" s="2" customFormat="1" ht="20.100000000000001" customHeight="1" x14ac:dyDescent="0.3">
      <c r="B14" s="26" t="s">
        <v>10</v>
      </c>
      <c r="C14" s="63">
        <f>C13+1</f>
        <v>4</v>
      </c>
      <c r="D14" s="33" t="str">
        <f>Portfólio!D10</f>
        <v>Volkswagen</v>
      </c>
      <c r="E14" s="37">
        <v>0</v>
      </c>
      <c r="F14" s="37">
        <v>0</v>
      </c>
      <c r="G14" s="64"/>
      <c r="H14" s="64"/>
      <c r="I14" s="64"/>
      <c r="J14" s="64"/>
      <c r="K14" s="64"/>
      <c r="L14" s="64"/>
      <c r="M14" s="64"/>
      <c r="N14" s="64"/>
      <c r="O14" s="64"/>
      <c r="P14" s="64"/>
      <c r="S14" s="131"/>
    </row>
    <row r="15" spans="2:19" s="2" customFormat="1" ht="20.100000000000001" customHeight="1" x14ac:dyDescent="0.3">
      <c r="B15" s="26" t="s">
        <v>11</v>
      </c>
      <c r="C15" s="65">
        <f>C14+1</f>
        <v>5</v>
      </c>
      <c r="D15" s="66" t="str">
        <f>Portfólio!D11</f>
        <v>Burity</v>
      </c>
      <c r="E15" s="67">
        <v>0.1517440758293839</v>
      </c>
      <c r="F15" s="67">
        <v>0.1517440758293839</v>
      </c>
      <c r="G15" s="67"/>
      <c r="H15" s="67"/>
      <c r="I15" s="67"/>
      <c r="J15" s="67"/>
      <c r="K15" s="67"/>
      <c r="L15" s="67"/>
      <c r="M15" s="67"/>
      <c r="N15" s="67"/>
      <c r="O15" s="67"/>
      <c r="P15" s="67"/>
      <c r="S15" s="131"/>
    </row>
    <row r="16" spans="2:19" s="2" customFormat="1" ht="20.100000000000001" customHeight="1" thickBot="1" x14ac:dyDescent="0.35">
      <c r="B16" s="26" t="s">
        <v>12</v>
      </c>
      <c r="C16" s="55">
        <f>C15+1</f>
        <v>6</v>
      </c>
      <c r="D16" s="40" t="str">
        <f>Portfólio!D12</f>
        <v>Transatlântico</v>
      </c>
      <c r="E16" s="68">
        <v>0.125</v>
      </c>
      <c r="F16" s="68">
        <v>0.125</v>
      </c>
      <c r="G16" s="68"/>
      <c r="H16" s="68"/>
      <c r="I16" s="68"/>
      <c r="J16" s="68"/>
      <c r="K16" s="68"/>
      <c r="L16" s="68"/>
      <c r="M16" s="68"/>
      <c r="N16" s="68"/>
      <c r="O16" s="68"/>
      <c r="P16" s="68"/>
      <c r="S16" s="131"/>
    </row>
    <row r="17" spans="2:19" ht="16.05" customHeight="1" x14ac:dyDescent="0.3">
      <c r="C17" s="27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S17" s="129"/>
    </row>
    <row r="18" spans="2:19" s="1" customFormat="1" ht="20.55" customHeight="1" x14ac:dyDescent="0.3">
      <c r="B18" s="1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S18" s="130"/>
    </row>
    <row r="19" spans="2:19" s="1" customFormat="1" ht="26.25" customHeight="1" x14ac:dyDescent="0.3">
      <c r="B19" s="13"/>
      <c r="C19" s="20" t="s">
        <v>24</v>
      </c>
      <c r="D19" s="21"/>
      <c r="E19" s="22">
        <f t="shared" ref="E19:P19" si="1">E$4</f>
        <v>45352</v>
      </c>
      <c r="F19" s="22">
        <f t="shared" si="1"/>
        <v>45383</v>
      </c>
      <c r="G19" s="22">
        <f t="shared" si="1"/>
        <v>45413</v>
      </c>
      <c r="H19" s="22">
        <f t="shared" si="1"/>
        <v>45444</v>
      </c>
      <c r="I19" s="22">
        <f t="shared" si="1"/>
        <v>45474</v>
      </c>
      <c r="J19" s="22">
        <f t="shared" si="1"/>
        <v>45505</v>
      </c>
      <c r="K19" s="22">
        <f t="shared" si="1"/>
        <v>45536</v>
      </c>
      <c r="L19" s="22">
        <f t="shared" si="1"/>
        <v>45566</v>
      </c>
      <c r="M19" s="22">
        <f t="shared" si="1"/>
        <v>45597</v>
      </c>
      <c r="N19" s="22">
        <f t="shared" si="1"/>
        <v>45627</v>
      </c>
      <c r="O19" s="22">
        <f t="shared" si="1"/>
        <v>45658</v>
      </c>
      <c r="P19" s="22">
        <f t="shared" si="1"/>
        <v>45689</v>
      </c>
      <c r="S19" s="130"/>
    </row>
    <row r="20" spans="2:19" ht="20.25" customHeight="1" x14ac:dyDescent="0.3">
      <c r="C20" s="54" t="s">
        <v>16</v>
      </c>
      <c r="D20" s="52"/>
      <c r="E20" s="53">
        <v>0.71499999999999997</v>
      </c>
      <c r="F20" s="53">
        <v>0.75800000000000001</v>
      </c>
      <c r="G20" s="53"/>
      <c r="H20" s="53"/>
      <c r="I20" s="53"/>
      <c r="J20" s="53"/>
      <c r="K20" s="53"/>
      <c r="L20" s="53"/>
      <c r="M20" s="53"/>
      <c r="N20" s="53"/>
      <c r="O20" s="53"/>
      <c r="P20" s="53"/>
      <c r="S20" s="129"/>
    </row>
    <row r="21" spans="2:19" ht="20.25" customHeight="1" x14ac:dyDescent="0.3">
      <c r="C21" s="65" t="s">
        <v>17</v>
      </c>
      <c r="D21" s="72"/>
      <c r="E21" s="58">
        <v>0.217</v>
      </c>
      <c r="F21" s="58">
        <v>0.183</v>
      </c>
      <c r="G21" s="58"/>
      <c r="H21" s="58"/>
      <c r="I21" s="58"/>
      <c r="J21" s="58"/>
      <c r="K21" s="58"/>
      <c r="L21" s="58"/>
      <c r="M21" s="58"/>
      <c r="N21" s="58"/>
      <c r="O21" s="58"/>
      <c r="P21" s="58"/>
      <c r="S21" s="129"/>
    </row>
    <row r="22" spans="2:19" ht="20.25" customHeight="1" thickBot="1" x14ac:dyDescent="0.35">
      <c r="C22" s="69" t="s">
        <v>26</v>
      </c>
      <c r="D22" s="70"/>
      <c r="E22" s="71">
        <v>6.8000000000000005E-2</v>
      </c>
      <c r="F22" s="71">
        <v>5.8999999999999997E-2</v>
      </c>
      <c r="G22" s="71"/>
      <c r="H22" s="71"/>
      <c r="I22" s="71"/>
      <c r="J22" s="71"/>
      <c r="K22" s="71"/>
      <c r="L22" s="71"/>
      <c r="M22" s="71"/>
      <c r="N22" s="71"/>
      <c r="O22" s="71"/>
      <c r="P22" s="71"/>
      <c r="S22" s="129"/>
    </row>
    <row r="23" spans="2:19" ht="229.5" customHeight="1" x14ac:dyDescent="0.3">
      <c r="C23" s="23"/>
      <c r="D23" s="14"/>
      <c r="E23" s="15"/>
      <c r="F23" s="16"/>
      <c r="G23" s="17"/>
      <c r="H23" s="18"/>
      <c r="I23" s="19"/>
      <c r="J23" s="17"/>
      <c r="K23" s="18"/>
      <c r="S23" s="129"/>
    </row>
    <row r="24" spans="2:19" ht="13.2" customHeight="1" x14ac:dyDescent="0.3">
      <c r="C24" s="23"/>
      <c r="D24" s="14"/>
      <c r="E24" s="15"/>
      <c r="F24" s="16"/>
      <c r="G24" s="17"/>
      <c r="H24" s="18"/>
      <c r="I24" s="19"/>
      <c r="J24" s="17"/>
      <c r="K24" s="18"/>
      <c r="S24" s="129"/>
    </row>
    <row r="25" spans="2:19" s="1" customFormat="1" ht="26.25" customHeight="1" x14ac:dyDescent="0.3">
      <c r="B25" s="13"/>
      <c r="C25" s="20" t="s">
        <v>18</v>
      </c>
      <c r="D25" s="21"/>
      <c r="E25" s="22">
        <f t="shared" ref="E25:P25" si="2">E$4</f>
        <v>45352</v>
      </c>
      <c r="F25" s="22">
        <f t="shared" si="2"/>
        <v>45383</v>
      </c>
      <c r="G25" s="22">
        <f t="shared" si="2"/>
        <v>45413</v>
      </c>
      <c r="H25" s="22">
        <f t="shared" si="2"/>
        <v>45444</v>
      </c>
      <c r="I25" s="22">
        <f t="shared" si="2"/>
        <v>45474</v>
      </c>
      <c r="J25" s="22">
        <f t="shared" si="2"/>
        <v>45505</v>
      </c>
      <c r="K25" s="22">
        <f t="shared" si="2"/>
        <v>45536</v>
      </c>
      <c r="L25" s="22">
        <f t="shared" si="2"/>
        <v>45566</v>
      </c>
      <c r="M25" s="22">
        <f t="shared" si="2"/>
        <v>45597</v>
      </c>
      <c r="N25" s="22">
        <f t="shared" si="2"/>
        <v>45627</v>
      </c>
      <c r="O25" s="22">
        <f t="shared" si="2"/>
        <v>45658</v>
      </c>
      <c r="P25" s="22">
        <f t="shared" si="2"/>
        <v>45689</v>
      </c>
      <c r="S25" s="130"/>
    </row>
    <row r="26" spans="2:19" ht="20.25" customHeight="1" x14ac:dyDescent="0.3">
      <c r="C26" s="143" t="s">
        <v>82</v>
      </c>
      <c r="D26" s="143"/>
      <c r="E26" s="53">
        <v>1</v>
      </c>
      <c r="F26" s="53">
        <v>0.83580695478422995</v>
      </c>
      <c r="G26" s="53"/>
      <c r="H26" s="53"/>
      <c r="I26" s="53"/>
      <c r="J26" s="53"/>
      <c r="K26" s="53"/>
      <c r="L26" s="53"/>
      <c r="M26" s="53"/>
      <c r="N26" s="53"/>
      <c r="O26" s="53"/>
      <c r="P26" s="53"/>
      <c r="S26" s="129"/>
    </row>
    <row r="27" spans="2:19" ht="20.25" customHeight="1" thickBot="1" x14ac:dyDescent="0.35">
      <c r="C27" s="144" t="s">
        <v>83</v>
      </c>
      <c r="D27" s="144"/>
      <c r="E27" s="71">
        <v>0</v>
      </c>
      <c r="F27" s="71">
        <v>0.16419304521576994</v>
      </c>
      <c r="G27" s="71"/>
      <c r="H27" s="71"/>
      <c r="I27" s="71"/>
      <c r="J27" s="71"/>
      <c r="K27" s="71"/>
      <c r="L27" s="71"/>
      <c r="M27" s="71"/>
      <c r="N27" s="71"/>
      <c r="O27" s="71"/>
      <c r="P27" s="71"/>
      <c r="S27" s="129"/>
    </row>
    <row r="28" spans="2:19" ht="33.6" customHeight="1" x14ac:dyDescent="0.3">
      <c r="C28" s="23"/>
      <c r="D28" s="14"/>
      <c r="E28" s="15"/>
      <c r="F28" s="16"/>
      <c r="G28" s="17"/>
      <c r="H28" s="18"/>
      <c r="I28" s="19"/>
      <c r="J28" s="17"/>
      <c r="K28" s="18"/>
      <c r="S28" s="129"/>
    </row>
    <row r="29" spans="2:19" ht="20.25" customHeight="1" x14ac:dyDescent="0.3">
      <c r="C29" s="28"/>
      <c r="D29" s="14"/>
      <c r="E29" s="15"/>
      <c r="F29" s="16"/>
      <c r="G29" s="17"/>
      <c r="H29" s="18"/>
      <c r="I29" s="19"/>
      <c r="J29" s="17"/>
      <c r="K29" s="18"/>
      <c r="S29" s="129"/>
    </row>
    <row r="30" spans="2:19" ht="20.25" customHeight="1" x14ac:dyDescent="0.3">
      <c r="C30" s="28"/>
      <c r="D30" s="14"/>
      <c r="E30" s="15"/>
      <c r="F30" s="16"/>
      <c r="G30" s="17"/>
      <c r="H30" s="18"/>
      <c r="I30" s="19"/>
      <c r="J30" s="17"/>
      <c r="K30" s="18"/>
      <c r="S30" s="129"/>
    </row>
    <row r="31" spans="2:19" ht="20.25" customHeight="1" x14ac:dyDescent="0.3">
      <c r="C31" s="28"/>
      <c r="D31" s="14"/>
      <c r="E31" s="15"/>
      <c r="F31" s="16"/>
      <c r="G31" s="17"/>
      <c r="H31" s="18"/>
      <c r="I31" s="19"/>
      <c r="J31" s="17"/>
      <c r="K31" s="18"/>
      <c r="S31" s="129"/>
    </row>
    <row r="32" spans="2:19" ht="20.25" customHeight="1" x14ac:dyDescent="0.3">
      <c r="C32" s="28"/>
      <c r="D32" s="14"/>
      <c r="E32" s="15"/>
      <c r="F32" s="16"/>
      <c r="G32" s="17"/>
      <c r="H32" s="18"/>
      <c r="I32" s="19"/>
      <c r="J32" s="17"/>
      <c r="K32" s="18"/>
      <c r="S32" s="129"/>
    </row>
    <row r="33" spans="1:19" ht="20.25" customHeight="1" x14ac:dyDescent="0.3">
      <c r="C33" s="28"/>
      <c r="D33" s="14"/>
      <c r="E33" s="15"/>
      <c r="F33" s="16"/>
      <c r="G33" s="17"/>
      <c r="H33" s="18"/>
      <c r="I33" s="19"/>
      <c r="J33" s="17"/>
      <c r="K33" s="18"/>
      <c r="S33" s="129"/>
    </row>
    <row r="34" spans="1:19" ht="20.25" customHeight="1" x14ac:dyDescent="0.3">
      <c r="C34" s="28"/>
      <c r="D34" s="14"/>
      <c r="E34" s="15"/>
      <c r="F34" s="16"/>
      <c r="G34" s="17"/>
      <c r="H34" s="18"/>
      <c r="I34" s="19"/>
      <c r="J34" s="17"/>
      <c r="K34" s="18"/>
      <c r="S34" s="129"/>
    </row>
    <row r="35" spans="1:19" ht="20.25" customHeight="1" x14ac:dyDescent="0.3">
      <c r="C35" s="28"/>
      <c r="D35" s="14"/>
      <c r="E35" s="15"/>
      <c r="F35" s="16"/>
      <c r="G35" s="17"/>
      <c r="H35" s="18"/>
      <c r="I35" s="19"/>
      <c r="J35" s="17"/>
      <c r="K35" s="18"/>
      <c r="S35" s="129"/>
    </row>
    <row r="36" spans="1:19" ht="20.25" customHeight="1" x14ac:dyDescent="0.3">
      <c r="C36" s="28"/>
      <c r="D36" s="14"/>
      <c r="E36" s="15"/>
      <c r="F36" s="16"/>
      <c r="G36" s="17"/>
      <c r="H36" s="18"/>
      <c r="I36" s="19"/>
      <c r="J36" s="17"/>
      <c r="K36" s="18"/>
      <c r="S36" s="129"/>
    </row>
    <row r="37" spans="1:19" ht="20.25" customHeight="1" x14ac:dyDescent="0.3">
      <c r="C37" s="28"/>
      <c r="D37" s="14"/>
      <c r="E37" s="15"/>
      <c r="F37" s="16"/>
      <c r="G37" s="17"/>
      <c r="H37" s="18"/>
      <c r="I37" s="19"/>
      <c r="J37" s="17"/>
      <c r="K37" s="18"/>
      <c r="S37" s="129"/>
    </row>
    <row r="38" spans="1:19" ht="20.25" customHeight="1" x14ac:dyDescent="0.3">
      <c r="C38" s="28"/>
      <c r="D38" s="14"/>
      <c r="E38" s="15"/>
      <c r="F38" s="16"/>
      <c r="G38" s="17"/>
      <c r="H38" s="18"/>
      <c r="I38" s="19"/>
      <c r="J38" s="17"/>
      <c r="K38" s="18"/>
      <c r="S38" s="129"/>
    </row>
    <row r="39" spans="1:19" ht="20.25" customHeight="1" x14ac:dyDescent="0.3">
      <c r="C39" s="28"/>
      <c r="D39" s="14"/>
      <c r="E39" s="15"/>
      <c r="F39" s="16"/>
      <c r="G39" s="17"/>
      <c r="H39" s="18"/>
      <c r="I39" s="19"/>
      <c r="J39" s="17"/>
      <c r="K39" s="18"/>
      <c r="S39" s="129"/>
    </row>
    <row r="40" spans="1:19" ht="20.25" customHeight="1" x14ac:dyDescent="0.3">
      <c r="A40" s="132"/>
      <c r="B40" s="72"/>
      <c r="C40" s="133"/>
      <c r="D40" s="57"/>
      <c r="E40" s="134"/>
      <c r="F40" s="135"/>
      <c r="G40" s="66"/>
      <c r="H40" s="136"/>
      <c r="I40" s="137"/>
      <c r="J40" s="66"/>
      <c r="K40" s="136"/>
      <c r="L40" s="72"/>
      <c r="M40" s="72"/>
      <c r="N40" s="72"/>
      <c r="O40" s="72"/>
      <c r="P40" s="72"/>
      <c r="Q40" s="132"/>
      <c r="R40" s="132"/>
      <c r="S40" s="138"/>
    </row>
    <row r="41" spans="1:19" ht="20.25" customHeight="1" x14ac:dyDescent="0.3">
      <c r="C41" s="28"/>
      <c r="D41" s="14"/>
      <c r="E41" s="15"/>
      <c r="F41" s="16"/>
      <c r="G41" s="17"/>
      <c r="H41" s="18"/>
      <c r="I41" s="19"/>
      <c r="J41" s="17"/>
      <c r="K41" s="18"/>
    </row>
    <row r="42" spans="1:19" ht="20.25" customHeight="1" x14ac:dyDescent="0.3">
      <c r="C42" s="28"/>
      <c r="D42" s="14"/>
      <c r="E42" s="15"/>
      <c r="F42" s="16"/>
      <c r="G42" s="17"/>
      <c r="H42" s="18"/>
      <c r="I42" s="19"/>
      <c r="J42" s="17"/>
      <c r="K42" s="18"/>
    </row>
    <row r="43" spans="1:19" ht="20.25" customHeight="1" x14ac:dyDescent="0.3">
      <c r="C43" s="28"/>
      <c r="D43" s="14"/>
      <c r="E43" s="15"/>
      <c r="F43" s="16"/>
      <c r="G43" s="17"/>
      <c r="H43" s="18"/>
      <c r="I43" s="19"/>
      <c r="J43" s="17"/>
      <c r="K43" s="18"/>
    </row>
    <row r="44" spans="1:19" ht="20.25" customHeight="1" x14ac:dyDescent="0.3">
      <c r="C44" s="28"/>
      <c r="D44" s="14"/>
      <c r="E44" s="15"/>
      <c r="F44" s="16"/>
      <c r="G44" s="17"/>
      <c r="H44" s="18"/>
      <c r="I44" s="19"/>
      <c r="J44" s="17"/>
      <c r="K44" s="18"/>
    </row>
    <row r="45" spans="1:19" ht="20.25" customHeight="1" x14ac:dyDescent="0.3">
      <c r="C45" s="28"/>
      <c r="D45" s="14"/>
      <c r="E45" s="15"/>
      <c r="F45" s="16"/>
      <c r="G45" s="17"/>
      <c r="H45" s="18"/>
      <c r="I45" s="19"/>
      <c r="J45" s="17"/>
      <c r="K45" s="18"/>
    </row>
    <row r="46" spans="1:19" ht="20.25" customHeight="1" x14ac:dyDescent="0.3">
      <c r="C46" s="28"/>
      <c r="D46" s="14"/>
      <c r="E46" s="15"/>
      <c r="F46" s="16"/>
      <c r="G46" s="17"/>
      <c r="H46" s="18"/>
      <c r="I46" s="19"/>
      <c r="J46" s="17"/>
      <c r="K46" s="18"/>
    </row>
    <row r="47" spans="1:19" ht="20.25" customHeight="1" x14ac:dyDescent="0.3">
      <c r="C47" s="28"/>
      <c r="D47" s="14"/>
      <c r="E47" s="15"/>
      <c r="F47" s="16"/>
      <c r="G47" s="17"/>
      <c r="H47" s="18"/>
      <c r="I47" s="19"/>
      <c r="J47" s="17"/>
      <c r="K47" s="18"/>
    </row>
    <row r="48" spans="1:19" ht="20.25" customHeight="1" x14ac:dyDescent="0.3">
      <c r="C48" s="28"/>
      <c r="D48" s="14"/>
      <c r="E48" s="15"/>
      <c r="F48" s="16"/>
      <c r="G48" s="17"/>
      <c r="H48" s="18"/>
      <c r="I48" s="19"/>
      <c r="J48" s="17"/>
      <c r="K48" s="18"/>
    </row>
    <row r="49" spans="3:11" ht="20.25" customHeight="1" x14ac:dyDescent="0.3">
      <c r="C49" s="28"/>
      <c r="D49" s="14"/>
      <c r="E49" s="15"/>
      <c r="F49" s="16"/>
      <c r="G49" s="17"/>
      <c r="H49" s="18"/>
      <c r="I49" s="19"/>
      <c r="J49" s="17"/>
      <c r="K49" s="18"/>
    </row>
    <row r="50" spans="3:11" ht="20.25" customHeight="1" x14ac:dyDescent="0.3">
      <c r="C50" s="28"/>
      <c r="D50" s="14"/>
      <c r="E50" s="15"/>
      <c r="F50" s="16"/>
      <c r="G50" s="17"/>
      <c r="H50" s="18"/>
      <c r="I50" s="19"/>
      <c r="J50" s="17"/>
      <c r="K50" s="18"/>
    </row>
    <row r="51" spans="3:11" ht="20.25" customHeight="1" x14ac:dyDescent="0.3">
      <c r="C51" s="28"/>
      <c r="D51" s="14"/>
      <c r="E51" s="15"/>
      <c r="F51" s="16"/>
      <c r="G51" s="17"/>
      <c r="H51" s="18"/>
      <c r="I51" s="19"/>
      <c r="J51" s="17"/>
      <c r="K51" s="18"/>
    </row>
    <row r="52" spans="3:11" ht="20.25" customHeight="1" x14ac:dyDescent="0.3">
      <c r="C52" s="28"/>
      <c r="D52" s="14"/>
      <c r="E52" s="15"/>
      <c r="F52" s="16"/>
      <c r="G52" s="17"/>
      <c r="H52" s="18"/>
      <c r="I52" s="19"/>
      <c r="J52" s="17"/>
      <c r="K52" s="18"/>
    </row>
    <row r="53" spans="3:11" ht="20.25" customHeight="1" x14ac:dyDescent="0.3">
      <c r="C53" s="28"/>
      <c r="D53" s="14"/>
      <c r="E53" s="15"/>
      <c r="F53" s="16"/>
      <c r="G53" s="17"/>
      <c r="H53" s="18"/>
      <c r="I53" s="19"/>
      <c r="J53" s="17"/>
      <c r="K53" s="18"/>
    </row>
    <row r="54" spans="3:11" ht="20.25" customHeight="1" x14ac:dyDescent="0.3">
      <c r="C54" s="28"/>
      <c r="D54" s="14"/>
      <c r="E54" s="15"/>
      <c r="F54" s="16"/>
      <c r="G54" s="17"/>
      <c r="H54" s="18"/>
      <c r="I54" s="19"/>
      <c r="J54" s="17"/>
      <c r="K54" s="18"/>
    </row>
    <row r="55" spans="3:11" ht="20.25" customHeight="1" x14ac:dyDescent="0.3">
      <c r="C55" s="28"/>
      <c r="D55" s="14"/>
      <c r="E55" s="15"/>
      <c r="F55" s="16"/>
      <c r="G55" s="17"/>
      <c r="H55" s="18"/>
      <c r="I55" s="19"/>
      <c r="J55" s="17"/>
      <c r="K55" s="18"/>
    </row>
    <row r="56" spans="3:11" ht="20.25" customHeight="1" x14ac:dyDescent="0.3">
      <c r="C56" s="28"/>
      <c r="D56" s="14"/>
      <c r="E56" s="15"/>
      <c r="F56" s="16"/>
      <c r="G56" s="17"/>
      <c r="H56" s="18"/>
      <c r="I56" s="19"/>
      <c r="J56" s="17"/>
      <c r="K56" s="18"/>
    </row>
    <row r="57" spans="3:11" ht="20.25" customHeight="1" x14ac:dyDescent="0.3">
      <c r="C57" s="28"/>
      <c r="D57" s="14"/>
      <c r="E57" s="15"/>
      <c r="F57" s="16"/>
      <c r="G57" s="17"/>
      <c r="H57" s="18"/>
      <c r="I57" s="19"/>
      <c r="J57" s="17"/>
      <c r="K57" s="18"/>
    </row>
    <row r="58" spans="3:11" ht="20.25" customHeight="1" x14ac:dyDescent="0.3">
      <c r="C58" s="28"/>
      <c r="D58" s="14"/>
      <c r="E58" s="15"/>
      <c r="F58" s="16"/>
      <c r="G58" s="17"/>
      <c r="H58" s="18"/>
      <c r="I58" s="19"/>
      <c r="J58" s="17"/>
      <c r="K58" s="18"/>
    </row>
    <row r="59" spans="3:11" ht="20.25" customHeight="1" x14ac:dyDescent="0.3">
      <c r="C59" s="28"/>
      <c r="D59" s="14"/>
      <c r="E59" s="15"/>
      <c r="F59" s="16"/>
      <c r="G59" s="17"/>
      <c r="H59" s="18"/>
      <c r="I59" s="19"/>
      <c r="J59" s="17"/>
      <c r="K59" s="18"/>
    </row>
    <row r="60" spans="3:11" ht="20.25" customHeight="1" x14ac:dyDescent="0.3">
      <c r="C60" s="28"/>
      <c r="D60" s="14"/>
      <c r="E60" s="15"/>
      <c r="F60" s="16"/>
      <c r="G60" s="17"/>
      <c r="H60" s="18"/>
      <c r="I60" s="19"/>
      <c r="J60" s="17"/>
      <c r="K60" s="18"/>
    </row>
    <row r="61" spans="3:11" ht="16.05" customHeight="1" x14ac:dyDescent="0.3">
      <c r="C61" s="28"/>
      <c r="D61" s="14"/>
      <c r="E61" s="15"/>
      <c r="F61" s="16"/>
      <c r="G61" s="17"/>
      <c r="H61" s="18"/>
      <c r="I61" s="19"/>
      <c r="J61" s="17"/>
      <c r="K61" s="18"/>
    </row>
    <row r="62" spans="3:11" ht="16.05" customHeight="1" x14ac:dyDescent="0.3">
      <c r="C62" s="28"/>
      <c r="D62" s="14"/>
      <c r="E62" s="15"/>
      <c r="F62" s="16"/>
      <c r="G62" s="17"/>
      <c r="H62" s="18"/>
      <c r="I62" s="19"/>
      <c r="J62" s="17"/>
      <c r="K62" s="18"/>
    </row>
    <row r="63" spans="3:11" ht="16.05" customHeight="1" x14ac:dyDescent="0.3">
      <c r="C63" s="28"/>
      <c r="D63" s="14"/>
      <c r="E63" s="15"/>
      <c r="F63" s="16"/>
      <c r="G63" s="17"/>
      <c r="H63" s="18"/>
      <c r="I63" s="19"/>
      <c r="J63" s="17"/>
      <c r="K63" s="18"/>
    </row>
    <row r="64" spans="3:11" ht="16.05" customHeight="1" x14ac:dyDescent="0.3">
      <c r="C64" s="28"/>
      <c r="D64" s="14"/>
      <c r="E64" s="15"/>
      <c r="F64" s="16"/>
      <c r="G64" s="17"/>
      <c r="H64" s="18"/>
      <c r="I64" s="19"/>
      <c r="J64" s="17"/>
      <c r="K64" s="18"/>
    </row>
    <row r="65" spans="3:11" ht="16.05" customHeight="1" x14ac:dyDescent="0.3">
      <c r="C65" s="28"/>
      <c r="D65" s="14"/>
      <c r="E65" s="15"/>
      <c r="F65" s="16"/>
      <c r="G65" s="17"/>
      <c r="H65" s="18"/>
      <c r="I65" s="19"/>
      <c r="J65" s="17"/>
      <c r="K65" s="18"/>
    </row>
    <row r="66" spans="3:11" ht="16.05" customHeight="1" x14ac:dyDescent="0.3">
      <c r="C66" s="28"/>
      <c r="D66" s="14"/>
      <c r="E66" s="15"/>
      <c r="F66" s="16"/>
      <c r="G66" s="17"/>
      <c r="H66" s="18"/>
      <c r="I66" s="19"/>
      <c r="J66" s="17"/>
      <c r="K66" s="18"/>
    </row>
    <row r="67" spans="3:11" ht="16.05" customHeight="1" x14ac:dyDescent="0.3">
      <c r="C67" s="28"/>
      <c r="D67" s="14"/>
      <c r="E67" s="15"/>
      <c r="F67" s="16"/>
      <c r="G67" s="17"/>
      <c r="H67" s="18"/>
      <c r="I67" s="19"/>
      <c r="J67" s="17"/>
      <c r="K67" s="18"/>
    </row>
    <row r="68" spans="3:11" ht="16.05" customHeight="1" x14ac:dyDescent="0.3">
      <c r="C68" s="28"/>
      <c r="D68" s="14"/>
      <c r="E68" s="15"/>
      <c r="F68" s="16"/>
      <c r="G68" s="17"/>
      <c r="H68" s="18"/>
      <c r="I68" s="19"/>
      <c r="J68" s="17"/>
      <c r="K68" s="18"/>
    </row>
    <row r="69" spans="3:11" ht="16.05" customHeight="1" x14ac:dyDescent="0.3">
      <c r="C69" s="28"/>
      <c r="D69" s="14"/>
      <c r="E69" s="15"/>
      <c r="F69" s="16"/>
      <c r="G69" s="17"/>
      <c r="H69" s="18"/>
      <c r="I69" s="19"/>
      <c r="J69" s="17"/>
      <c r="K69" s="18"/>
    </row>
    <row r="70" spans="3:11" ht="16.05" customHeight="1" x14ac:dyDescent="0.3">
      <c r="C70" s="28"/>
      <c r="D70" s="14"/>
      <c r="E70" s="15"/>
      <c r="F70" s="16"/>
      <c r="G70" s="17"/>
      <c r="H70" s="18"/>
      <c r="I70" s="19"/>
      <c r="J70" s="17"/>
      <c r="K70" s="18"/>
    </row>
    <row r="71" spans="3:11" ht="16.05" customHeight="1" x14ac:dyDescent="0.3">
      <c r="C71" s="28"/>
      <c r="D71" s="14"/>
      <c r="E71" s="15"/>
      <c r="F71" s="16"/>
      <c r="G71" s="17"/>
      <c r="H71" s="18"/>
      <c r="I71" s="19"/>
      <c r="J71" s="17"/>
      <c r="K71" s="18"/>
    </row>
    <row r="72" spans="3:11" ht="16.05" customHeight="1" x14ac:dyDescent="0.3">
      <c r="C72" s="28"/>
      <c r="D72" s="14"/>
      <c r="E72" s="15"/>
      <c r="F72" s="16"/>
      <c r="G72" s="17"/>
      <c r="H72" s="18"/>
      <c r="I72" s="19"/>
      <c r="J72" s="17"/>
      <c r="K72" s="18"/>
    </row>
    <row r="73" spans="3:11" ht="16.05" customHeight="1" x14ac:dyDescent="0.3">
      <c r="C73" s="28"/>
      <c r="D73" s="14"/>
      <c r="E73" s="15"/>
      <c r="F73" s="16"/>
      <c r="G73" s="17"/>
      <c r="H73" s="18"/>
      <c r="I73" s="19"/>
      <c r="J73" s="17"/>
      <c r="K73" s="18"/>
    </row>
    <row r="74" spans="3:11" ht="16.05" customHeight="1" x14ac:dyDescent="0.3">
      <c r="C74" s="28"/>
      <c r="D74" s="14"/>
      <c r="E74" s="15"/>
      <c r="F74" s="16"/>
      <c r="G74" s="17"/>
      <c r="H74" s="18"/>
      <c r="I74" s="19"/>
      <c r="J74" s="17"/>
      <c r="K74" s="18"/>
    </row>
    <row r="75" spans="3:11" ht="16.05" customHeight="1" x14ac:dyDescent="0.3">
      <c r="C75" s="17"/>
      <c r="D75" s="14"/>
      <c r="E75" s="15"/>
      <c r="F75" s="16"/>
      <c r="G75" s="17"/>
      <c r="H75" s="18"/>
      <c r="I75" s="19"/>
      <c r="J75" s="17"/>
      <c r="K75" s="18"/>
    </row>
    <row r="76" spans="3:11" ht="16.05" customHeight="1" x14ac:dyDescent="0.3">
      <c r="C76" s="17"/>
      <c r="D76" s="14"/>
      <c r="E76" s="15"/>
      <c r="F76" s="16"/>
      <c r="G76" s="17"/>
      <c r="H76" s="18"/>
      <c r="I76" s="19"/>
      <c r="J76" s="17"/>
      <c r="K76" s="18"/>
    </row>
    <row r="77" spans="3:11" ht="16.05" customHeight="1" x14ac:dyDescent="0.3">
      <c r="C77" s="17"/>
      <c r="D77" s="14"/>
      <c r="E77" s="15"/>
      <c r="F77" s="16"/>
      <c r="G77" s="17"/>
      <c r="H77" s="18"/>
      <c r="I77" s="19"/>
      <c r="J77" s="17"/>
      <c r="K77" s="18"/>
    </row>
    <row r="78" spans="3:11" ht="16.05" customHeight="1" x14ac:dyDescent="0.3">
      <c r="C78" s="17"/>
      <c r="D78" s="14"/>
      <c r="E78" s="15"/>
      <c r="F78" s="16"/>
      <c r="G78" s="17"/>
      <c r="H78" s="18"/>
      <c r="I78" s="19"/>
      <c r="J78" s="17"/>
      <c r="K78" s="18"/>
    </row>
    <row r="79" spans="3:11" ht="16.05" customHeight="1" x14ac:dyDescent="0.3">
      <c r="C79" s="17"/>
      <c r="D79" s="14"/>
      <c r="E79" s="15"/>
      <c r="F79" s="16"/>
      <c r="G79" s="17"/>
      <c r="H79" s="18"/>
      <c r="I79" s="19"/>
      <c r="J79" s="17"/>
      <c r="K79" s="18"/>
    </row>
    <row r="80" spans="3:11" ht="16.05" customHeight="1" x14ac:dyDescent="0.3">
      <c r="C80" s="17"/>
      <c r="D80" s="14"/>
      <c r="E80" s="15"/>
      <c r="F80" s="16"/>
      <c r="G80" s="17"/>
      <c r="H80" s="18"/>
      <c r="I80" s="19"/>
      <c r="J80" s="17"/>
      <c r="K80" s="18"/>
    </row>
    <row r="81" spans="3:11" ht="16.05" customHeight="1" x14ac:dyDescent="0.3">
      <c r="C81" s="17"/>
      <c r="D81" s="14"/>
      <c r="E81" s="15"/>
      <c r="F81" s="16"/>
      <c r="G81" s="17"/>
      <c r="H81" s="18"/>
      <c r="I81" s="19"/>
      <c r="J81" s="17"/>
      <c r="K81" s="18"/>
    </row>
    <row r="82" spans="3:11" ht="16.05" customHeight="1" x14ac:dyDescent="0.3">
      <c r="C82" s="17"/>
      <c r="D82" s="14"/>
      <c r="E82" s="15"/>
      <c r="F82" s="16"/>
      <c r="G82" s="17"/>
      <c r="H82" s="18"/>
      <c r="I82" s="19"/>
      <c r="J82" s="17"/>
      <c r="K82" s="18"/>
    </row>
    <row r="83" spans="3:11" ht="16.05" customHeight="1" x14ac:dyDescent="0.3">
      <c r="C83" s="17"/>
      <c r="D83" s="14"/>
      <c r="E83" s="15"/>
      <c r="F83" s="16"/>
      <c r="G83" s="17"/>
      <c r="H83" s="18"/>
      <c r="I83" s="19"/>
      <c r="J83" s="17"/>
      <c r="K83" s="18"/>
    </row>
    <row r="84" spans="3:11" ht="16.05" customHeight="1" x14ac:dyDescent="0.3">
      <c r="C84" s="17"/>
      <c r="D84" s="14"/>
      <c r="E84" s="15"/>
      <c r="F84" s="16"/>
      <c r="G84" s="17"/>
      <c r="H84" s="18"/>
      <c r="I84" s="19"/>
      <c r="J84" s="17"/>
      <c r="K84" s="18"/>
    </row>
    <row r="85" spans="3:11" ht="16.05" customHeight="1" x14ac:dyDescent="0.3">
      <c r="C85" s="17"/>
      <c r="D85" s="14"/>
      <c r="E85" s="15"/>
      <c r="F85" s="16"/>
      <c r="G85" s="17"/>
      <c r="H85" s="18"/>
      <c r="I85" s="19"/>
      <c r="J85" s="17"/>
      <c r="K85" s="18"/>
    </row>
    <row r="86" spans="3:11" ht="16.05" customHeight="1" x14ac:dyDescent="0.3">
      <c r="C86" s="17"/>
      <c r="D86" s="14"/>
      <c r="E86" s="15"/>
      <c r="F86" s="16"/>
      <c r="G86" s="17"/>
      <c r="H86" s="18"/>
      <c r="I86" s="19"/>
      <c r="J86" s="17"/>
      <c r="K86" s="18"/>
    </row>
    <row r="87" spans="3:11" ht="16.05" customHeight="1" x14ac:dyDescent="0.3">
      <c r="C87" s="17"/>
      <c r="D87" s="14"/>
      <c r="E87" s="15"/>
      <c r="F87" s="16"/>
      <c r="G87" s="17"/>
      <c r="H87" s="18"/>
      <c r="I87" s="19"/>
      <c r="J87" s="17"/>
      <c r="K87" s="18"/>
    </row>
    <row r="88" spans="3:11" ht="16.05" customHeight="1" x14ac:dyDescent="0.3">
      <c r="C88" s="17"/>
      <c r="D88" s="14"/>
      <c r="E88" s="15"/>
      <c r="F88" s="16"/>
      <c r="G88" s="17"/>
      <c r="H88" s="18"/>
      <c r="I88" s="19"/>
      <c r="J88" s="17"/>
      <c r="K88" s="18"/>
    </row>
    <row r="89" spans="3:11" ht="16.05" customHeight="1" x14ac:dyDescent="0.3">
      <c r="C89" s="17"/>
      <c r="D89" s="14"/>
      <c r="E89" s="15"/>
      <c r="F89" s="16"/>
      <c r="G89" s="17"/>
      <c r="H89" s="18"/>
      <c r="I89" s="19"/>
      <c r="J89" s="17"/>
      <c r="K89" s="18"/>
    </row>
    <row r="90" spans="3:11" ht="16.05" customHeight="1" x14ac:dyDescent="0.3">
      <c r="C90" s="17"/>
      <c r="D90" s="14"/>
      <c r="E90" s="15"/>
      <c r="F90" s="16"/>
      <c r="G90" s="17"/>
      <c r="H90" s="18"/>
      <c r="I90" s="19"/>
      <c r="J90" s="17"/>
      <c r="K90" s="18"/>
    </row>
    <row r="91" spans="3:11" ht="16.05" customHeight="1" x14ac:dyDescent="0.3">
      <c r="C91" s="17"/>
      <c r="D91" s="14"/>
      <c r="E91" s="15"/>
      <c r="F91" s="16"/>
      <c r="G91" s="17"/>
      <c r="H91" s="18"/>
      <c r="I91" s="19"/>
      <c r="J91" s="17"/>
      <c r="K91" s="18"/>
    </row>
    <row r="92" spans="3:11" ht="16.05" customHeight="1" x14ac:dyDescent="0.3">
      <c r="C92" s="17"/>
      <c r="D92" s="14"/>
      <c r="E92" s="15"/>
      <c r="F92" s="16"/>
      <c r="G92" s="17"/>
      <c r="H92" s="18"/>
      <c r="I92" s="19"/>
      <c r="J92" s="17"/>
      <c r="K92" s="18"/>
    </row>
    <row r="93" spans="3:11" ht="16.05" customHeight="1" x14ac:dyDescent="0.3">
      <c r="C93" s="17"/>
      <c r="D93" s="14"/>
      <c r="E93" s="15"/>
      <c r="F93" s="16"/>
      <c r="G93" s="17"/>
      <c r="H93" s="18"/>
      <c r="I93" s="19"/>
      <c r="J93" s="17"/>
      <c r="K93" s="18"/>
    </row>
    <row r="94" spans="3:11" ht="16.05" customHeight="1" x14ac:dyDescent="0.3">
      <c r="C94" s="17"/>
      <c r="D94" s="14"/>
      <c r="E94" s="15"/>
      <c r="F94" s="16"/>
      <c r="G94" s="17"/>
      <c r="H94" s="18"/>
      <c r="I94" s="19"/>
      <c r="J94" s="17"/>
      <c r="K94" s="18"/>
    </row>
    <row r="95" spans="3:11" ht="16.05" customHeight="1" x14ac:dyDescent="0.3">
      <c r="C95" s="17"/>
      <c r="D95" s="14"/>
      <c r="E95" s="15"/>
      <c r="F95" s="16"/>
      <c r="G95" s="17"/>
      <c r="H95" s="18"/>
      <c r="I95" s="19"/>
      <c r="J95" s="17"/>
      <c r="K95" s="18"/>
    </row>
    <row r="96" spans="3:11" ht="16.05" customHeight="1" x14ac:dyDescent="0.3">
      <c r="C96" s="17"/>
      <c r="D96" s="14"/>
      <c r="E96" s="15"/>
      <c r="F96" s="16"/>
      <c r="G96" s="17"/>
      <c r="H96" s="18"/>
      <c r="I96" s="19"/>
      <c r="J96" s="17"/>
      <c r="K96" s="18"/>
    </row>
    <row r="97" spans="3:11" ht="16.05" customHeight="1" x14ac:dyDescent="0.3">
      <c r="C97" s="17"/>
      <c r="D97" s="14"/>
      <c r="E97" s="15"/>
      <c r="F97" s="16"/>
      <c r="G97" s="17"/>
      <c r="H97" s="18"/>
      <c r="I97" s="19"/>
      <c r="J97" s="17"/>
      <c r="K97" s="18"/>
    </row>
    <row r="98" spans="3:11" ht="16.05" customHeight="1" x14ac:dyDescent="0.3">
      <c r="C98" s="17"/>
      <c r="D98" s="14"/>
      <c r="E98" s="15"/>
      <c r="F98" s="16"/>
      <c r="G98" s="17"/>
      <c r="H98" s="18"/>
      <c r="I98" s="19"/>
      <c r="J98" s="17"/>
      <c r="K98" s="18"/>
    </row>
    <row r="99" spans="3:11" ht="16.05" customHeight="1" x14ac:dyDescent="0.3">
      <c r="C99" s="17"/>
      <c r="D99" s="14"/>
      <c r="E99" s="15"/>
      <c r="F99" s="16"/>
      <c r="G99" s="17"/>
      <c r="H99" s="18"/>
      <c r="I99" s="19"/>
      <c r="J99" s="17"/>
      <c r="K99" s="18"/>
    </row>
    <row r="100" spans="3:11" ht="16.05" customHeight="1" x14ac:dyDescent="0.3">
      <c r="C100" s="17"/>
      <c r="D100" s="14"/>
      <c r="E100" s="15"/>
      <c r="F100" s="16"/>
      <c r="G100" s="17"/>
      <c r="H100" s="18"/>
      <c r="I100" s="19"/>
      <c r="J100" s="17"/>
      <c r="K100" s="18"/>
    </row>
    <row r="101" spans="3:11" ht="16.05" customHeight="1" x14ac:dyDescent="0.3">
      <c r="C101" s="17"/>
      <c r="D101" s="14"/>
      <c r="E101" s="15"/>
      <c r="F101" s="16"/>
      <c r="G101" s="17"/>
      <c r="H101" s="18"/>
      <c r="I101" s="19"/>
      <c r="J101" s="17"/>
      <c r="K101" s="18"/>
    </row>
    <row r="102" spans="3:11" ht="16.05" customHeight="1" x14ac:dyDescent="0.3">
      <c r="C102" s="17"/>
      <c r="D102" s="14"/>
      <c r="E102" s="15"/>
      <c r="F102" s="16"/>
      <c r="G102" s="17"/>
      <c r="H102" s="18"/>
      <c r="I102" s="19"/>
      <c r="J102" s="17"/>
      <c r="K102" s="18"/>
    </row>
    <row r="103" spans="3:11" ht="16.05" customHeight="1" x14ac:dyDescent="0.3">
      <c r="C103" s="17"/>
      <c r="D103" s="14"/>
      <c r="E103" s="15"/>
      <c r="F103" s="16"/>
      <c r="G103" s="17"/>
      <c r="H103" s="18"/>
      <c r="I103" s="19"/>
      <c r="J103" s="17"/>
      <c r="K103" s="18"/>
    </row>
    <row r="104" spans="3:11" ht="16.05" customHeight="1" x14ac:dyDescent="0.3">
      <c r="C104" s="17"/>
      <c r="D104" s="14"/>
      <c r="E104" s="15"/>
      <c r="F104" s="16"/>
      <c r="G104" s="17"/>
      <c r="H104" s="18"/>
      <c r="I104" s="19"/>
      <c r="J104" s="17"/>
      <c r="K104" s="18"/>
    </row>
    <row r="105" spans="3:11" ht="16.05" customHeight="1" x14ac:dyDescent="0.3">
      <c r="C105" s="17"/>
      <c r="D105" s="14"/>
      <c r="E105" s="15"/>
      <c r="F105" s="16"/>
      <c r="G105" s="17"/>
      <c r="H105" s="18"/>
      <c r="I105" s="19"/>
      <c r="J105" s="17"/>
      <c r="K105" s="18"/>
    </row>
    <row r="106" spans="3:11" ht="16.05" customHeight="1" x14ac:dyDescent="0.3">
      <c r="C106" s="17"/>
      <c r="D106" s="14"/>
      <c r="E106" s="15"/>
      <c r="F106" s="16"/>
      <c r="G106" s="17"/>
      <c r="H106" s="18"/>
      <c r="I106" s="19"/>
      <c r="J106" s="17"/>
      <c r="K106" s="18"/>
    </row>
    <row r="107" spans="3:11" ht="16.05" customHeight="1" x14ac:dyDescent="0.3">
      <c r="C107" s="17"/>
      <c r="D107" s="14"/>
      <c r="E107" s="15"/>
      <c r="F107" s="16"/>
      <c r="G107" s="17"/>
      <c r="H107" s="18"/>
      <c r="I107" s="19"/>
      <c r="J107" s="17"/>
      <c r="K107" s="18"/>
    </row>
    <row r="108" spans="3:11" ht="16.05" customHeight="1" x14ac:dyDescent="0.3">
      <c r="C108" s="17"/>
      <c r="D108" s="14"/>
      <c r="E108" s="15"/>
      <c r="F108" s="16"/>
      <c r="G108" s="17"/>
      <c r="H108" s="18"/>
      <c r="I108" s="19"/>
      <c r="J108" s="17"/>
      <c r="K108" s="18"/>
    </row>
    <row r="109" spans="3:11" ht="16.05" customHeight="1" x14ac:dyDescent="0.3">
      <c r="C109" s="17"/>
      <c r="D109" s="14"/>
      <c r="E109" s="15"/>
      <c r="F109" s="16"/>
      <c r="G109" s="17"/>
      <c r="H109" s="18"/>
      <c r="I109" s="19"/>
      <c r="J109" s="17"/>
      <c r="K109" s="18"/>
    </row>
    <row r="110" spans="3:11" ht="16.05" customHeight="1" x14ac:dyDescent="0.3">
      <c r="C110" s="17"/>
      <c r="D110" s="14"/>
      <c r="E110" s="15"/>
      <c r="F110" s="16"/>
      <c r="G110" s="17"/>
      <c r="H110" s="18"/>
      <c r="I110" s="19"/>
      <c r="J110" s="17"/>
      <c r="K110" s="18"/>
    </row>
    <row r="111" spans="3:11" ht="16.05" customHeight="1" x14ac:dyDescent="0.3">
      <c r="C111" s="17"/>
      <c r="D111" s="14"/>
      <c r="E111" s="15"/>
      <c r="F111" s="16"/>
      <c r="G111" s="17"/>
      <c r="H111" s="18"/>
      <c r="I111" s="19"/>
      <c r="J111" s="17"/>
      <c r="K111" s="18"/>
    </row>
    <row r="112" spans="3:11" ht="16.05" customHeight="1" x14ac:dyDescent="0.3">
      <c r="C112" s="17"/>
      <c r="D112" s="14"/>
      <c r="E112" s="15"/>
      <c r="F112" s="16"/>
      <c r="G112" s="17"/>
      <c r="H112" s="18"/>
      <c r="I112" s="19"/>
      <c r="J112" s="17"/>
      <c r="K112" s="18"/>
    </row>
    <row r="113" spans="3:11" ht="16.05" customHeight="1" x14ac:dyDescent="0.3">
      <c r="C113" s="17"/>
      <c r="D113" s="14"/>
      <c r="E113" s="15"/>
      <c r="F113" s="16"/>
      <c r="G113" s="17"/>
      <c r="H113" s="18"/>
      <c r="I113" s="19"/>
      <c r="J113" s="17"/>
      <c r="K113" s="18"/>
    </row>
    <row r="114" spans="3:11" ht="16.05" customHeight="1" x14ac:dyDescent="0.3">
      <c r="C114" s="17"/>
      <c r="D114" s="14"/>
      <c r="E114" s="15"/>
      <c r="F114" s="16"/>
      <c r="G114" s="17"/>
      <c r="H114" s="18"/>
      <c r="I114" s="19"/>
      <c r="J114" s="17"/>
      <c r="K114" s="18"/>
    </row>
    <row r="115" spans="3:11" ht="16.05" customHeight="1" x14ac:dyDescent="0.3">
      <c r="C115" s="17"/>
      <c r="D115" s="14"/>
      <c r="E115" s="15"/>
      <c r="F115" s="16"/>
      <c r="G115" s="17"/>
      <c r="H115" s="18"/>
      <c r="I115" s="19"/>
      <c r="J115" s="17"/>
      <c r="K115" s="18"/>
    </row>
    <row r="116" spans="3:11" ht="16.05" customHeight="1" x14ac:dyDescent="0.3">
      <c r="C116" s="17"/>
      <c r="D116" s="14"/>
      <c r="E116" s="15"/>
      <c r="F116" s="16"/>
      <c r="G116" s="17"/>
      <c r="H116" s="18"/>
      <c r="I116" s="19"/>
      <c r="J116" s="17"/>
      <c r="K116" s="18"/>
    </row>
    <row r="117" spans="3:11" ht="16.05" customHeight="1" x14ac:dyDescent="0.3">
      <c r="C117" s="17"/>
      <c r="D117" s="14"/>
      <c r="E117" s="15"/>
      <c r="F117" s="16"/>
      <c r="G117" s="17"/>
      <c r="H117" s="18"/>
      <c r="I117" s="19"/>
      <c r="J117" s="17"/>
      <c r="K117" s="18"/>
    </row>
    <row r="118" spans="3:11" ht="16.05" customHeight="1" x14ac:dyDescent="0.3">
      <c r="C118" s="17"/>
      <c r="D118" s="14"/>
      <c r="E118" s="15"/>
      <c r="F118" s="16"/>
      <c r="G118" s="17"/>
      <c r="H118" s="18"/>
      <c r="I118" s="19"/>
      <c r="J118" s="17"/>
      <c r="K118" s="18"/>
    </row>
    <row r="119" spans="3:11" ht="16.05" customHeight="1" x14ac:dyDescent="0.3">
      <c r="C119" s="17"/>
      <c r="D119" s="14"/>
      <c r="E119" s="15"/>
      <c r="F119" s="16"/>
      <c r="G119" s="17"/>
      <c r="H119" s="18"/>
      <c r="I119" s="19"/>
      <c r="J119" s="17"/>
      <c r="K119" s="18"/>
    </row>
    <row r="120" spans="3:11" ht="16.05" customHeight="1" x14ac:dyDescent="0.3">
      <c r="C120" s="17"/>
      <c r="D120" s="14"/>
      <c r="E120" s="15"/>
      <c r="F120" s="16"/>
      <c r="G120" s="17"/>
      <c r="H120" s="18"/>
      <c r="I120" s="19"/>
      <c r="J120" s="17"/>
      <c r="K120" s="18"/>
    </row>
    <row r="121" spans="3:11" ht="16.05" customHeight="1" x14ac:dyDescent="0.3">
      <c r="C121" s="17"/>
      <c r="D121" s="14"/>
      <c r="E121" s="15"/>
      <c r="F121" s="16"/>
      <c r="G121" s="17"/>
      <c r="H121" s="18"/>
      <c r="I121" s="19"/>
      <c r="J121" s="17"/>
      <c r="K121" s="18"/>
    </row>
    <row r="122" spans="3:11" ht="16.05" customHeight="1" x14ac:dyDescent="0.3">
      <c r="C122" s="17"/>
      <c r="D122" s="14"/>
      <c r="E122" s="15"/>
      <c r="F122" s="16"/>
      <c r="G122" s="17"/>
      <c r="H122" s="18"/>
      <c r="I122" s="19"/>
      <c r="J122" s="17"/>
      <c r="K122" s="18"/>
    </row>
    <row r="123" spans="3:11" ht="16.05" customHeight="1" x14ac:dyDescent="0.3">
      <c r="I123" s="29"/>
    </row>
    <row r="124" spans="3:11" ht="16.05" customHeight="1" x14ac:dyDescent="0.3">
      <c r="I124" s="29"/>
    </row>
    <row r="125" spans="3:11" ht="16.05" customHeight="1" x14ac:dyDescent="0.3"/>
    <row r="126" spans="3:11" ht="16.05" customHeight="1" x14ac:dyDescent="0.3"/>
    <row r="127" spans="3:11" ht="16.05" customHeight="1" x14ac:dyDescent="0.3"/>
    <row r="128" spans="3:11" ht="16.05" customHeight="1" x14ac:dyDescent="0.3"/>
    <row r="129" ht="16.05" customHeight="1" x14ac:dyDescent="0.3"/>
    <row r="130" ht="16.05" customHeight="1" x14ac:dyDescent="0.3"/>
    <row r="131" ht="16.05" customHeight="1" x14ac:dyDescent="0.3"/>
    <row r="132" ht="16.05" customHeight="1" x14ac:dyDescent="0.3"/>
    <row r="133" ht="16.05" customHeight="1" x14ac:dyDescent="0.3"/>
    <row r="134" ht="16.05" customHeight="1" x14ac:dyDescent="0.3"/>
    <row r="135" ht="16.05" customHeight="1" x14ac:dyDescent="0.3"/>
    <row r="136" ht="16.05" customHeight="1" x14ac:dyDescent="0.3"/>
    <row r="137" ht="16.05" customHeight="1" x14ac:dyDescent="0.3"/>
    <row r="138" ht="16.05" customHeight="1" x14ac:dyDescent="0.3"/>
    <row r="139" ht="16.0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</sheetData>
  <mergeCells count="2">
    <mergeCell ref="C26:D26"/>
    <mergeCell ref="C27:D2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1F33-928E-44E8-A1A8-884187D10DE8}">
  <sheetPr>
    <tabColor rgb="FF002060"/>
  </sheetPr>
  <dimension ref="A1:R23"/>
  <sheetViews>
    <sheetView showGridLines="0" zoomScaleNormal="100" workbookViewId="0">
      <selection activeCell="D6" sqref="D6"/>
    </sheetView>
  </sheetViews>
  <sheetFormatPr defaultRowHeight="13.8" x14ac:dyDescent="0.25"/>
  <cols>
    <col min="1" max="1" width="8.88671875" style="3"/>
    <col min="2" max="2" width="2.21875" style="3" customWidth="1"/>
    <col min="3" max="3" width="33" style="3" bestFit="1" customWidth="1"/>
    <col min="4" max="15" width="12.77734375" style="79" customWidth="1"/>
    <col min="16" max="17" width="8.88671875" style="3"/>
    <col min="18" max="18" width="6.5546875" style="3" customWidth="1"/>
    <col min="19" max="16384" width="8.88671875" style="3"/>
  </cols>
  <sheetData>
    <row r="1" spans="1:18" x14ac:dyDescent="0.25">
      <c r="R1" s="118"/>
    </row>
    <row r="2" spans="1:18" x14ac:dyDescent="0.25">
      <c r="R2" s="118"/>
    </row>
    <row r="3" spans="1:18" ht="14.4" x14ac:dyDescent="0.3">
      <c r="B3" s="78"/>
      <c r="C3" s="78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78"/>
      <c r="Q3" s="78"/>
      <c r="R3" s="118"/>
    </row>
    <row r="4" spans="1:18" ht="16.2" thickBot="1" x14ac:dyDescent="0.35">
      <c r="A4" s="13"/>
      <c r="B4" s="78"/>
      <c r="C4" s="103" t="s">
        <v>36</v>
      </c>
      <c r="D4" s="104">
        <v>45352</v>
      </c>
      <c r="E4" s="104">
        <v>45383</v>
      </c>
      <c r="F4" s="105">
        <v>45413</v>
      </c>
      <c r="G4" s="105">
        <v>45444</v>
      </c>
      <c r="H4" s="105">
        <v>45474</v>
      </c>
      <c r="I4" s="105">
        <v>45505</v>
      </c>
      <c r="J4" s="105">
        <v>45536</v>
      </c>
      <c r="K4" s="105">
        <v>45566</v>
      </c>
      <c r="L4" s="105">
        <v>45597</v>
      </c>
      <c r="M4" s="105">
        <v>45627</v>
      </c>
      <c r="N4" s="105">
        <v>45658</v>
      </c>
      <c r="O4" s="105">
        <v>45689</v>
      </c>
      <c r="P4" s="78"/>
      <c r="Q4" s="78"/>
      <c r="R4" s="118"/>
    </row>
    <row r="5" spans="1:18" ht="16.2" thickBot="1" x14ac:dyDescent="0.35">
      <c r="A5" s="13"/>
      <c r="B5" s="78"/>
      <c r="C5" s="81" t="s">
        <v>41</v>
      </c>
      <c r="D5" s="82">
        <v>3216.0047614812229</v>
      </c>
      <c r="E5" s="82">
        <v>5677.8518442149998</v>
      </c>
      <c r="F5" s="82"/>
      <c r="G5" s="82"/>
      <c r="H5" s="82"/>
      <c r="I5" s="82"/>
      <c r="J5" s="82"/>
      <c r="K5" s="82"/>
      <c r="L5" s="82"/>
      <c r="M5" s="82"/>
      <c r="N5" s="82"/>
      <c r="O5" s="82"/>
      <c r="P5" s="78"/>
      <c r="Q5" s="78"/>
      <c r="R5" s="118"/>
    </row>
    <row r="6" spans="1:18" ht="15.6" x14ac:dyDescent="0.3">
      <c r="A6" s="13"/>
      <c r="B6" s="78"/>
      <c r="C6" s="83" t="s">
        <v>38</v>
      </c>
      <c r="D6" s="84">
        <v>2804.9478429032256</v>
      </c>
      <c r="E6" s="84">
        <v>5190.8567024999993</v>
      </c>
      <c r="F6" s="84"/>
      <c r="G6" s="84"/>
      <c r="H6" s="84"/>
      <c r="I6" s="84"/>
      <c r="J6" s="84"/>
      <c r="K6" s="84"/>
      <c r="L6" s="84"/>
      <c r="M6" s="84"/>
      <c r="N6" s="84"/>
      <c r="O6" s="84"/>
      <c r="P6" s="78"/>
      <c r="Q6" s="78"/>
      <c r="R6" s="118"/>
    </row>
    <row r="7" spans="1:18" ht="15.6" x14ac:dyDescent="0.3">
      <c r="A7" s="13"/>
      <c r="B7" s="78"/>
      <c r="C7" s="85" t="s">
        <v>39</v>
      </c>
      <c r="D7" s="86">
        <v>448.70104282799684</v>
      </c>
      <c r="E7" s="86">
        <v>83.265914965000007</v>
      </c>
      <c r="F7" s="86"/>
      <c r="G7" s="86"/>
      <c r="H7" s="86"/>
      <c r="I7" s="86"/>
      <c r="J7" s="86"/>
      <c r="K7" s="86"/>
      <c r="L7" s="86"/>
      <c r="M7" s="86"/>
      <c r="N7" s="86"/>
      <c r="O7" s="86"/>
      <c r="P7" s="78"/>
      <c r="Q7" s="78"/>
      <c r="R7" s="118"/>
    </row>
    <row r="8" spans="1:18" ht="16.2" thickBot="1" x14ac:dyDescent="0.35">
      <c r="A8" s="13"/>
      <c r="B8" s="78"/>
      <c r="C8" s="87" t="s">
        <v>40</v>
      </c>
      <c r="D8" s="88">
        <v>-37.64412424999999</v>
      </c>
      <c r="E8" s="88">
        <v>403.72922674999995</v>
      </c>
      <c r="F8" s="88"/>
      <c r="G8" s="88"/>
      <c r="H8" s="88"/>
      <c r="I8" s="88"/>
      <c r="J8" s="88"/>
      <c r="K8" s="88"/>
      <c r="L8" s="88"/>
      <c r="M8" s="88"/>
      <c r="N8" s="88"/>
      <c r="O8" s="88"/>
      <c r="P8" s="78"/>
      <c r="Q8" s="78"/>
      <c r="R8" s="118"/>
    </row>
    <row r="9" spans="1:18" ht="16.2" thickBot="1" x14ac:dyDescent="0.35">
      <c r="A9" s="13"/>
      <c r="B9" s="78"/>
      <c r="C9" s="81" t="s">
        <v>46</v>
      </c>
      <c r="D9" s="82">
        <v>-169.01987</v>
      </c>
      <c r="E9" s="82">
        <v>-572.35564188282217</v>
      </c>
      <c r="F9" s="82"/>
      <c r="G9" s="82"/>
      <c r="H9" s="82"/>
      <c r="I9" s="82"/>
      <c r="J9" s="82"/>
      <c r="K9" s="82"/>
      <c r="L9" s="82"/>
      <c r="M9" s="82"/>
      <c r="N9" s="82"/>
      <c r="O9" s="82"/>
      <c r="P9" s="78"/>
      <c r="Q9" s="78"/>
      <c r="R9" s="118"/>
    </row>
    <row r="10" spans="1:18" ht="15.6" x14ac:dyDescent="0.3">
      <c r="A10" s="13"/>
      <c r="B10" s="78"/>
      <c r="C10" s="83" t="s">
        <v>44</v>
      </c>
      <c r="D10" s="84">
        <v>-166.84721999999999</v>
      </c>
      <c r="E10" s="84">
        <v>-390.56153124999997</v>
      </c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78"/>
      <c r="Q10" s="78"/>
      <c r="R10" s="118"/>
    </row>
    <row r="11" spans="1:18" ht="16.2" thickBot="1" x14ac:dyDescent="0.35">
      <c r="A11" s="13"/>
      <c r="B11" s="78"/>
      <c r="C11" s="87" t="s">
        <v>45</v>
      </c>
      <c r="D11" s="88">
        <v>-2.17265</v>
      </c>
      <c r="E11" s="88">
        <v>-181.79411063282214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78"/>
      <c r="Q11" s="78"/>
      <c r="R11" s="118"/>
    </row>
    <row r="12" spans="1:18" ht="16.2" thickBot="1" x14ac:dyDescent="0.35">
      <c r="A12" s="13"/>
      <c r="B12" s="78"/>
      <c r="C12" s="89" t="s">
        <v>42</v>
      </c>
      <c r="D12" s="90">
        <v>3046.9848914812228</v>
      </c>
      <c r="E12" s="90">
        <v>5105.4962023321777</v>
      </c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78"/>
      <c r="Q12" s="78"/>
      <c r="R12" s="118"/>
    </row>
    <row r="13" spans="1:18" ht="15.6" x14ac:dyDescent="0.3">
      <c r="A13" s="13"/>
      <c r="B13" s="78"/>
      <c r="C13" s="83" t="s">
        <v>43</v>
      </c>
      <c r="D13" s="84">
        <v>2133.5563199999997</v>
      </c>
      <c r="E13" s="84">
        <v>5023.2592500000001</v>
      </c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78"/>
      <c r="Q13" s="78"/>
      <c r="R13" s="118"/>
    </row>
    <row r="14" spans="1:18" ht="16.2" thickBot="1" x14ac:dyDescent="0.35">
      <c r="A14" s="13"/>
      <c r="B14" s="78"/>
      <c r="C14" s="87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78"/>
      <c r="Q14" s="78"/>
      <c r="R14" s="118"/>
    </row>
    <row r="15" spans="1:18" ht="16.2" thickBot="1" x14ac:dyDescent="0.35">
      <c r="A15" s="13"/>
      <c r="B15" s="78"/>
      <c r="C15" s="81" t="s">
        <v>34</v>
      </c>
      <c r="D15" s="92">
        <f>D12/D18*1000</f>
        <v>0.17137498717528429</v>
      </c>
      <c r="E15" s="92">
        <f>E12/E18*1000</f>
        <v>0.1524556850912735</v>
      </c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78"/>
      <c r="Q15" s="78"/>
      <c r="R15" s="118"/>
    </row>
    <row r="16" spans="1:18" ht="15.6" x14ac:dyDescent="0.3">
      <c r="A16" s="13"/>
      <c r="B16" s="78"/>
      <c r="C16" s="93" t="s">
        <v>37</v>
      </c>
      <c r="D16" s="94">
        <f>D13/D18*1000</f>
        <v>0.11999999999999998</v>
      </c>
      <c r="E16" s="94">
        <f>E13/E18*1000</f>
        <v>0.15000000000000002</v>
      </c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78"/>
      <c r="Q16" s="78"/>
      <c r="R16" s="118"/>
    </row>
    <row r="17" spans="1:18" ht="15.6" x14ac:dyDescent="0.3">
      <c r="A17" s="13"/>
      <c r="B17" s="78"/>
      <c r="C17" s="95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78"/>
      <c r="Q17" s="78"/>
      <c r="R17" s="118"/>
    </row>
    <row r="18" spans="1:18" ht="15.6" x14ac:dyDescent="0.3">
      <c r="A18" s="13"/>
      <c r="B18" s="78"/>
      <c r="C18" s="97" t="s">
        <v>35</v>
      </c>
      <c r="D18" s="98">
        <v>17779636</v>
      </c>
      <c r="E18" s="98">
        <v>33488395</v>
      </c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78"/>
      <c r="Q18" s="78"/>
      <c r="R18" s="118"/>
    </row>
    <row r="19" spans="1:18" ht="15.6" x14ac:dyDescent="0.3">
      <c r="A19" s="13"/>
      <c r="B19" s="78"/>
      <c r="C19" s="95"/>
      <c r="D19" s="99"/>
      <c r="E19" s="99"/>
      <c r="F19" s="99"/>
      <c r="G19" s="100"/>
      <c r="H19" s="100"/>
      <c r="I19" s="100"/>
      <c r="J19" s="100"/>
      <c r="K19" s="100"/>
      <c r="L19" s="100"/>
      <c r="M19" s="100"/>
      <c r="N19" s="100"/>
      <c r="O19" s="100"/>
      <c r="P19" s="78"/>
      <c r="Q19" s="78"/>
      <c r="R19" s="118"/>
    </row>
    <row r="20" spans="1:18" ht="15.6" x14ac:dyDescent="0.3">
      <c r="A20" s="72"/>
      <c r="B20" s="139"/>
      <c r="C20" s="139"/>
      <c r="D20" s="140"/>
      <c r="E20" s="140"/>
      <c r="F20" s="140"/>
      <c r="G20" s="141"/>
      <c r="H20" s="141"/>
      <c r="I20" s="141"/>
      <c r="J20" s="141"/>
      <c r="K20" s="141"/>
      <c r="L20" s="141"/>
      <c r="M20" s="141"/>
      <c r="N20" s="141"/>
      <c r="O20" s="141"/>
      <c r="P20" s="139"/>
      <c r="Q20" s="139"/>
      <c r="R20" s="128"/>
    </row>
    <row r="21" spans="1:18" ht="15.6" x14ac:dyDescent="0.3">
      <c r="A21" s="13"/>
      <c r="B21" s="78"/>
      <c r="C21" s="78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78"/>
      <c r="Q21" s="78"/>
    </row>
    <row r="22" spans="1:18" ht="15.6" x14ac:dyDescent="0.3">
      <c r="A22" s="13"/>
      <c r="B22" s="78"/>
      <c r="C22" s="78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78"/>
      <c r="Q22" s="78"/>
    </row>
    <row r="23" spans="1:18" ht="15.6" x14ac:dyDescent="0.3">
      <c r="A23" s="13"/>
      <c r="B23" s="78"/>
      <c r="C23" s="78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78"/>
      <c r="Q23" s="7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6F9F-F33D-4411-AEBF-43550B048946}">
  <sheetPr>
    <tabColor rgb="FF002060"/>
  </sheetPr>
  <dimension ref="A1:L19"/>
  <sheetViews>
    <sheetView showGridLines="0" workbookViewId="0">
      <selection activeCell="E6" sqref="E6"/>
    </sheetView>
  </sheetViews>
  <sheetFormatPr defaultRowHeight="14.4" x14ac:dyDescent="0.3"/>
  <cols>
    <col min="2" max="2" width="9.5546875" customWidth="1"/>
    <col min="3" max="3" width="17.44140625" customWidth="1"/>
    <col min="4" max="4" width="19.109375" customWidth="1"/>
    <col min="5" max="5" width="19" customWidth="1"/>
    <col min="6" max="6" width="11.109375" customWidth="1"/>
    <col min="7" max="7" width="14.77734375" customWidth="1"/>
    <col min="8" max="8" width="14.21875" customWidth="1"/>
    <col min="9" max="9" width="12.33203125" customWidth="1"/>
  </cols>
  <sheetData>
    <row r="1" spans="2:12" x14ac:dyDescent="0.3">
      <c r="L1" s="129"/>
    </row>
    <row r="2" spans="2:12" x14ac:dyDescent="0.3">
      <c r="L2" s="129"/>
    </row>
    <row r="3" spans="2:12" x14ac:dyDescent="0.3">
      <c r="L3" s="129"/>
    </row>
    <row r="4" spans="2:12" ht="41.4" x14ac:dyDescent="0.3">
      <c r="B4" s="76" t="s">
        <v>28</v>
      </c>
      <c r="C4" s="76" t="s">
        <v>29</v>
      </c>
      <c r="D4" s="76" t="s">
        <v>30</v>
      </c>
      <c r="E4" s="76" t="s">
        <v>31</v>
      </c>
      <c r="F4" s="76" t="str">
        <f>"Dividendos "&amp;" (% ao mês)"</f>
        <v>Dividendos  (% ao mês)</v>
      </c>
      <c r="G4" s="76" t="str">
        <f>"Ganho Patrimonial "
&amp;" (% ao mês)"</f>
        <v>Ganho Patrimonial  (% ao mês)</v>
      </c>
      <c r="H4" s="76" t="s">
        <v>32</v>
      </c>
      <c r="I4" s="76" t="str">
        <f>"Retorno Total"&amp;" (% ao ano)"</f>
        <v>Retorno Total (% ao ano)</v>
      </c>
      <c r="L4" s="129"/>
    </row>
    <row r="5" spans="2:12" x14ac:dyDescent="0.3">
      <c r="B5" s="73">
        <v>45357</v>
      </c>
      <c r="C5" s="74">
        <v>17779636</v>
      </c>
      <c r="D5" s="74">
        <v>171044261.05981919</v>
      </c>
      <c r="E5" s="74">
        <v>2133556.3199999998</v>
      </c>
      <c r="F5" s="75">
        <v>1.2493779139840028E-2</v>
      </c>
      <c r="G5" s="75">
        <v>1.609004077530729E-3</v>
      </c>
      <c r="H5" s="75">
        <v>1.4102783217370757E-2</v>
      </c>
      <c r="I5" s="75">
        <v>0.23071170197776025</v>
      </c>
      <c r="L5" s="129"/>
    </row>
    <row r="6" spans="2:12" x14ac:dyDescent="0.3">
      <c r="B6" s="73">
        <v>45383</v>
      </c>
      <c r="C6" s="74">
        <v>33488395</v>
      </c>
      <c r="D6" s="74">
        <v>322495617.66000003</v>
      </c>
      <c r="E6" s="74">
        <v>5023259.25</v>
      </c>
      <c r="F6" s="75">
        <v>1.5572425751555456E-2</v>
      </c>
      <c r="G6" s="75">
        <v>1.0225068101972212E-3</v>
      </c>
      <c r="H6" s="75">
        <v>1.6594932561752679E-2</v>
      </c>
      <c r="I6" s="75">
        <v>0.21754663792819207</v>
      </c>
      <c r="L6" s="129"/>
    </row>
    <row r="7" spans="2:12" x14ac:dyDescent="0.3">
      <c r="B7" s="73">
        <v>45435</v>
      </c>
      <c r="C7" s="74"/>
      <c r="D7" s="74"/>
      <c r="E7" s="74"/>
      <c r="F7" s="75"/>
      <c r="G7" s="75"/>
      <c r="H7" s="75"/>
      <c r="I7" s="75"/>
      <c r="L7" s="129"/>
    </row>
    <row r="8" spans="2:12" x14ac:dyDescent="0.3">
      <c r="B8" s="73">
        <v>45461</v>
      </c>
      <c r="C8" s="74"/>
      <c r="D8" s="74"/>
      <c r="E8" s="74"/>
      <c r="F8" s="75"/>
      <c r="G8" s="75"/>
      <c r="H8" s="75"/>
      <c r="I8" s="75"/>
      <c r="L8" s="129"/>
    </row>
    <row r="9" spans="2:12" x14ac:dyDescent="0.3">
      <c r="B9" s="73">
        <v>45487</v>
      </c>
      <c r="C9" s="74"/>
      <c r="D9" s="74"/>
      <c r="E9" s="74"/>
      <c r="F9" s="75"/>
      <c r="G9" s="75"/>
      <c r="H9" s="75"/>
      <c r="I9" s="75"/>
      <c r="L9" s="129"/>
    </row>
    <row r="10" spans="2:12" x14ac:dyDescent="0.3">
      <c r="B10" s="73">
        <v>45513</v>
      </c>
      <c r="C10" s="74"/>
      <c r="D10" s="74"/>
      <c r="E10" s="74"/>
      <c r="F10" s="75"/>
      <c r="G10" s="75"/>
      <c r="H10" s="75"/>
      <c r="I10" s="75"/>
      <c r="L10" s="129"/>
    </row>
    <row r="11" spans="2:12" x14ac:dyDescent="0.3">
      <c r="B11" s="73">
        <v>45539</v>
      </c>
      <c r="C11" s="74"/>
      <c r="D11" s="74"/>
      <c r="E11" s="74"/>
      <c r="F11" s="75"/>
      <c r="G11" s="75"/>
      <c r="H11" s="75"/>
      <c r="I11" s="75"/>
      <c r="L11" s="129"/>
    </row>
    <row r="12" spans="2:12" x14ac:dyDescent="0.3">
      <c r="B12" s="73">
        <v>45565</v>
      </c>
      <c r="C12" s="74"/>
      <c r="D12" s="74"/>
      <c r="E12" s="74"/>
      <c r="F12" s="75"/>
      <c r="G12" s="75"/>
      <c r="H12" s="75"/>
      <c r="I12" s="75"/>
      <c r="L12" s="129"/>
    </row>
    <row r="13" spans="2:12" x14ac:dyDescent="0.3">
      <c r="B13" s="73">
        <v>45591</v>
      </c>
      <c r="C13" s="74"/>
      <c r="D13" s="74"/>
      <c r="E13" s="74"/>
      <c r="F13" s="75"/>
      <c r="G13" s="75"/>
      <c r="H13" s="75"/>
      <c r="I13" s="75"/>
      <c r="L13" s="129"/>
    </row>
    <row r="14" spans="2:12" x14ac:dyDescent="0.3">
      <c r="B14" s="73">
        <v>45617</v>
      </c>
      <c r="C14" s="74"/>
      <c r="D14" s="74"/>
      <c r="E14" s="74"/>
      <c r="F14" s="75"/>
      <c r="G14" s="75"/>
      <c r="H14" s="75"/>
      <c r="I14" s="75"/>
      <c r="L14" s="129"/>
    </row>
    <row r="15" spans="2:12" x14ac:dyDescent="0.3">
      <c r="B15" s="73">
        <v>45643</v>
      </c>
      <c r="C15" s="74"/>
      <c r="D15" s="74"/>
      <c r="E15" s="74"/>
      <c r="F15" s="75"/>
      <c r="G15" s="75"/>
      <c r="H15" s="75"/>
      <c r="I15" s="75"/>
      <c r="L15" s="129"/>
    </row>
    <row r="16" spans="2:12" x14ac:dyDescent="0.3">
      <c r="B16" s="73">
        <v>45669</v>
      </c>
      <c r="C16" s="74"/>
      <c r="D16" s="74"/>
      <c r="E16" s="74"/>
      <c r="F16" s="75"/>
      <c r="G16" s="75"/>
      <c r="H16" s="75"/>
      <c r="I16" s="75"/>
      <c r="L16" s="129"/>
    </row>
    <row r="17" spans="1:12" x14ac:dyDescent="0.3">
      <c r="B17" s="73">
        <v>45695</v>
      </c>
      <c r="C17" s="74"/>
      <c r="D17" s="74"/>
      <c r="E17" s="74"/>
      <c r="F17" s="75"/>
      <c r="G17" s="75"/>
      <c r="H17" s="75"/>
      <c r="I17" s="75"/>
      <c r="L17" s="129"/>
    </row>
    <row r="18" spans="1:12" x14ac:dyDescent="0.3">
      <c r="L18" s="129"/>
    </row>
    <row r="19" spans="1:12" x14ac:dyDescent="0.3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18F7-FAF2-445E-B9B6-AED93A06E423}">
  <sheetPr>
    <tabColor rgb="FF002060"/>
  </sheetPr>
  <dimension ref="A1:Q19"/>
  <sheetViews>
    <sheetView showGridLines="0" workbookViewId="0">
      <selection activeCell="W5" sqref="W5"/>
    </sheetView>
  </sheetViews>
  <sheetFormatPr defaultRowHeight="14.4" x14ac:dyDescent="0.3"/>
  <cols>
    <col min="1" max="1" width="7.77734375" customWidth="1"/>
    <col min="7" max="7" width="12.33203125" customWidth="1"/>
    <col min="8" max="8" width="11.21875" customWidth="1"/>
    <col min="9" max="9" width="13.109375" customWidth="1"/>
    <col min="10" max="10" width="11" customWidth="1"/>
    <col min="17" max="17" width="6.77734375" customWidth="1"/>
  </cols>
  <sheetData>
    <row r="1" spans="2:17" x14ac:dyDescent="0.3">
      <c r="Q1" s="129"/>
    </row>
    <row r="2" spans="2:17" x14ac:dyDescent="0.3">
      <c r="Q2" s="129"/>
    </row>
    <row r="3" spans="2:17" x14ac:dyDescent="0.3">
      <c r="Q3" s="129"/>
    </row>
    <row r="4" spans="2:17" x14ac:dyDescent="0.3">
      <c r="Q4" s="129"/>
    </row>
    <row r="5" spans="2:17" ht="259.8" customHeight="1" x14ac:dyDescent="0.3">
      <c r="J5" s="102"/>
      <c r="K5" s="102"/>
      <c r="L5" s="102"/>
      <c r="M5" s="102"/>
      <c r="N5" s="102"/>
      <c r="Q5" s="129"/>
    </row>
    <row r="6" spans="2:17" ht="41.4" x14ac:dyDescent="0.3">
      <c r="B6" s="76" t="s">
        <v>47</v>
      </c>
      <c r="C6" s="76" t="s">
        <v>48</v>
      </c>
      <c r="D6" s="76" t="s">
        <v>49</v>
      </c>
      <c r="E6" s="76" t="s">
        <v>50</v>
      </c>
      <c r="F6" s="76" t="s">
        <v>51</v>
      </c>
      <c r="G6" s="76" t="s">
        <v>52</v>
      </c>
      <c r="H6" s="76" t="s">
        <v>53</v>
      </c>
      <c r="I6" s="76" t="s">
        <v>54</v>
      </c>
      <c r="J6" s="76" t="s">
        <v>55</v>
      </c>
      <c r="K6" s="76" t="s">
        <v>56</v>
      </c>
      <c r="L6" s="76" t="s">
        <v>57</v>
      </c>
      <c r="M6" s="76" t="s">
        <v>58</v>
      </c>
      <c r="N6" s="76" t="s">
        <v>59</v>
      </c>
      <c r="Q6" s="129"/>
    </row>
    <row r="7" spans="2:17" x14ac:dyDescent="0.3">
      <c r="B7" s="73">
        <v>45399</v>
      </c>
      <c r="C7" s="74" t="s">
        <v>60</v>
      </c>
      <c r="D7" s="74">
        <v>4</v>
      </c>
      <c r="E7" s="74">
        <v>2024</v>
      </c>
      <c r="F7" s="74" t="s">
        <v>61</v>
      </c>
      <c r="G7" s="74">
        <v>0</v>
      </c>
      <c r="H7" s="74">
        <v>0</v>
      </c>
      <c r="I7" s="74">
        <v>0</v>
      </c>
      <c r="J7" s="101">
        <v>10</v>
      </c>
      <c r="K7" s="101">
        <v>10</v>
      </c>
      <c r="L7" s="101">
        <v>10</v>
      </c>
      <c r="M7" s="101">
        <v>10</v>
      </c>
      <c r="N7" s="101">
        <v>10</v>
      </c>
      <c r="Q7" s="129"/>
    </row>
    <row r="8" spans="2:17" x14ac:dyDescent="0.3">
      <c r="B8" s="73">
        <v>45400</v>
      </c>
      <c r="C8" s="74" t="s">
        <v>60</v>
      </c>
      <c r="D8" s="74">
        <v>4</v>
      </c>
      <c r="E8" s="74">
        <v>2024</v>
      </c>
      <c r="F8" s="74" t="s">
        <v>61</v>
      </c>
      <c r="G8" s="74">
        <v>18</v>
      </c>
      <c r="H8" s="74">
        <v>8449</v>
      </c>
      <c r="I8" s="74">
        <v>80431</v>
      </c>
      <c r="J8" s="101">
        <v>10</v>
      </c>
      <c r="K8" s="101">
        <v>10</v>
      </c>
      <c r="L8" s="101">
        <v>9.1999999999999993</v>
      </c>
      <c r="M8" s="101">
        <v>10</v>
      </c>
      <c r="N8" s="101">
        <v>9.51</v>
      </c>
      <c r="Q8" s="129"/>
    </row>
    <row r="9" spans="2:17" x14ac:dyDescent="0.3">
      <c r="B9" s="73">
        <v>45401</v>
      </c>
      <c r="C9" s="74" t="s">
        <v>60</v>
      </c>
      <c r="D9" s="74">
        <v>4</v>
      </c>
      <c r="E9" s="74">
        <v>2024</v>
      </c>
      <c r="F9" s="74" t="s">
        <v>61</v>
      </c>
      <c r="G9" s="74">
        <v>3254</v>
      </c>
      <c r="H9" s="74">
        <v>55138</v>
      </c>
      <c r="I9" s="74">
        <v>525645.91</v>
      </c>
      <c r="J9" s="101">
        <v>9.9499999999999993</v>
      </c>
      <c r="K9" s="101">
        <v>9.99</v>
      </c>
      <c r="L9" s="101">
        <v>9.25</v>
      </c>
      <c r="M9" s="101">
        <v>10</v>
      </c>
      <c r="N9" s="101">
        <v>9.5299999999999994</v>
      </c>
      <c r="Q9" s="129"/>
    </row>
    <row r="10" spans="2:17" x14ac:dyDescent="0.3">
      <c r="B10" s="73">
        <v>45404</v>
      </c>
      <c r="C10" s="74" t="s">
        <v>60</v>
      </c>
      <c r="D10" s="74">
        <v>4</v>
      </c>
      <c r="E10" s="74">
        <v>2024</v>
      </c>
      <c r="F10" s="74" t="s">
        <v>61</v>
      </c>
      <c r="G10" s="74">
        <v>1337</v>
      </c>
      <c r="H10" s="74">
        <v>28695</v>
      </c>
      <c r="I10" s="74">
        <v>280492.92</v>
      </c>
      <c r="J10" s="101">
        <v>9.73</v>
      </c>
      <c r="K10" s="101">
        <v>9.98</v>
      </c>
      <c r="L10" s="101">
        <v>9.51</v>
      </c>
      <c r="M10" s="101">
        <v>10</v>
      </c>
      <c r="N10" s="101">
        <v>9.77</v>
      </c>
      <c r="Q10" s="129"/>
    </row>
    <row r="11" spans="2:17" x14ac:dyDescent="0.3">
      <c r="B11" s="73">
        <v>45405</v>
      </c>
      <c r="C11" s="74" t="s">
        <v>60</v>
      </c>
      <c r="D11" s="74">
        <v>4</v>
      </c>
      <c r="E11" s="74">
        <v>2024</v>
      </c>
      <c r="F11" s="74" t="s">
        <v>61</v>
      </c>
      <c r="G11" s="74">
        <v>2328</v>
      </c>
      <c r="H11" s="74">
        <v>41942</v>
      </c>
      <c r="I11" s="74">
        <v>404658.65</v>
      </c>
      <c r="J11" s="101">
        <v>9.6</v>
      </c>
      <c r="K11" s="101">
        <v>9.75</v>
      </c>
      <c r="L11" s="101">
        <v>9.32</v>
      </c>
      <c r="M11" s="101">
        <v>10</v>
      </c>
      <c r="N11" s="101">
        <v>9.64</v>
      </c>
      <c r="Q11" s="129"/>
    </row>
    <row r="12" spans="2:17" x14ac:dyDescent="0.3">
      <c r="B12" s="73">
        <v>45406</v>
      </c>
      <c r="C12" s="74" t="s">
        <v>60</v>
      </c>
      <c r="D12" s="74">
        <v>4</v>
      </c>
      <c r="E12" s="74">
        <v>2024</v>
      </c>
      <c r="F12" s="74" t="s">
        <v>61</v>
      </c>
      <c r="G12" s="74">
        <v>2850</v>
      </c>
      <c r="H12" s="74">
        <v>35458</v>
      </c>
      <c r="I12" s="74">
        <v>338221.19</v>
      </c>
      <c r="J12" s="101">
        <v>9.6</v>
      </c>
      <c r="K12" s="101">
        <v>9.73</v>
      </c>
      <c r="L12" s="101">
        <v>9.35</v>
      </c>
      <c r="M12" s="101">
        <v>9.73</v>
      </c>
      <c r="N12" s="101">
        <v>9.5299999999999994</v>
      </c>
      <c r="Q12" s="129"/>
    </row>
    <row r="13" spans="2:17" x14ac:dyDescent="0.3">
      <c r="B13" s="73">
        <v>45407</v>
      </c>
      <c r="C13" s="74" t="s">
        <v>60</v>
      </c>
      <c r="D13" s="74">
        <v>4</v>
      </c>
      <c r="E13" s="74">
        <v>2024</v>
      </c>
      <c r="F13" s="74" t="s">
        <v>61</v>
      </c>
      <c r="G13" s="74">
        <v>378</v>
      </c>
      <c r="H13" s="74">
        <v>27516</v>
      </c>
      <c r="I13" s="74">
        <v>265840.09999999998</v>
      </c>
      <c r="J13" s="101">
        <v>9.66</v>
      </c>
      <c r="K13" s="101">
        <v>9.6999999999999993</v>
      </c>
      <c r="L13" s="101">
        <v>9.65</v>
      </c>
      <c r="M13" s="101">
        <v>9.89</v>
      </c>
      <c r="N13" s="101">
        <v>9.66</v>
      </c>
      <c r="Q13" s="129"/>
    </row>
    <row r="14" spans="2:17" x14ac:dyDescent="0.3">
      <c r="B14" s="73">
        <v>45408</v>
      </c>
      <c r="C14" s="74" t="s">
        <v>60</v>
      </c>
      <c r="D14" s="74">
        <v>4</v>
      </c>
      <c r="E14" s="74">
        <v>2024</v>
      </c>
      <c r="F14" s="74" t="s">
        <v>61</v>
      </c>
      <c r="G14" s="74">
        <v>6799</v>
      </c>
      <c r="H14" s="74">
        <v>52356</v>
      </c>
      <c r="I14" s="74">
        <v>510641.82</v>
      </c>
      <c r="J14" s="101">
        <v>9.65</v>
      </c>
      <c r="K14" s="101">
        <v>9.6999999999999993</v>
      </c>
      <c r="L14" s="101">
        <v>9.5299999999999994</v>
      </c>
      <c r="M14" s="101">
        <v>9.89</v>
      </c>
      <c r="N14" s="101">
        <v>9.75</v>
      </c>
      <c r="Q14" s="129"/>
    </row>
    <row r="15" spans="2:17" x14ac:dyDescent="0.3">
      <c r="B15" s="73">
        <v>45411</v>
      </c>
      <c r="C15" s="74" t="s">
        <v>60</v>
      </c>
      <c r="D15" s="74">
        <v>4</v>
      </c>
      <c r="E15" s="74">
        <v>2024</v>
      </c>
      <c r="F15" s="74" t="s">
        <v>61</v>
      </c>
      <c r="G15" s="74">
        <v>760</v>
      </c>
      <c r="H15" s="74">
        <v>7983</v>
      </c>
      <c r="I15" s="74">
        <v>78366.39</v>
      </c>
      <c r="J15" s="101">
        <v>9.8000000000000007</v>
      </c>
      <c r="K15" s="101">
        <v>9.7100000000000009</v>
      </c>
      <c r="L15" s="101">
        <v>9.6999999999999993</v>
      </c>
      <c r="M15" s="101">
        <v>9.85</v>
      </c>
      <c r="N15" s="101">
        <v>9.81</v>
      </c>
      <c r="Q15" s="129"/>
    </row>
    <row r="16" spans="2:17" x14ac:dyDescent="0.3">
      <c r="B16" s="73">
        <v>45412</v>
      </c>
      <c r="C16" s="74" t="s">
        <v>60</v>
      </c>
      <c r="D16" s="74">
        <v>4</v>
      </c>
      <c r="E16" s="74">
        <v>2024</v>
      </c>
      <c r="F16" s="74" t="s">
        <v>61</v>
      </c>
      <c r="G16" s="74">
        <v>821</v>
      </c>
      <c r="H16" s="74">
        <v>16270</v>
      </c>
      <c r="I16" s="74">
        <v>159751.94</v>
      </c>
      <c r="J16" s="101">
        <v>9.84</v>
      </c>
      <c r="K16" s="101">
        <v>9.84</v>
      </c>
      <c r="L16" s="101">
        <v>9.6300000000000008</v>
      </c>
      <c r="M16" s="101">
        <v>9.85</v>
      </c>
      <c r="N16" s="101">
        <v>9.81</v>
      </c>
      <c r="Q16" s="129"/>
    </row>
    <row r="17" spans="1:17" x14ac:dyDescent="0.3">
      <c r="B17" s="73">
        <v>45414</v>
      </c>
      <c r="C17" s="74" t="s">
        <v>62</v>
      </c>
      <c r="D17" s="74">
        <v>5</v>
      </c>
      <c r="E17" s="74">
        <v>2024</v>
      </c>
      <c r="F17" s="74" t="s">
        <v>61</v>
      </c>
      <c r="G17" s="74">
        <v>821</v>
      </c>
      <c r="H17" s="74">
        <v>16270</v>
      </c>
      <c r="I17" s="74">
        <v>159751.94</v>
      </c>
      <c r="J17" s="101">
        <v>9.84</v>
      </c>
      <c r="K17" s="101">
        <v>9.84</v>
      </c>
      <c r="L17" s="101">
        <v>9.6300000000000008</v>
      </c>
      <c r="M17" s="101">
        <v>9.85</v>
      </c>
      <c r="N17" s="101">
        <v>9.81</v>
      </c>
      <c r="Q17" s="129"/>
    </row>
    <row r="18" spans="1:17" x14ac:dyDescent="0.3">
      <c r="Q18" s="129"/>
    </row>
    <row r="19" spans="1:17" x14ac:dyDescent="0.3">
      <c r="A19" s="132"/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8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C86D82A8002A4AB667B7932D3EE003" ma:contentTypeVersion="18" ma:contentTypeDescription="Crie um novo documento." ma:contentTypeScope="" ma:versionID="bd5add479e4b86fd37b9a80737878495">
  <xsd:schema xmlns:xsd="http://www.w3.org/2001/XMLSchema" xmlns:xs="http://www.w3.org/2001/XMLSchema" xmlns:p="http://schemas.microsoft.com/office/2006/metadata/properties" xmlns:ns2="b301f0a4-feca-4c67-8073-e57d260776cb" xmlns:ns3="59facde8-6d67-4c23-abc4-980fc65bcf56" targetNamespace="http://schemas.microsoft.com/office/2006/metadata/properties" ma:root="true" ma:fieldsID="76c6c54d0c7eea1cab3d7e47261568ad" ns2:_="" ns3:_="">
    <xsd:import namespace="b301f0a4-feca-4c67-8073-e57d260776cb"/>
    <xsd:import namespace="59facde8-6d67-4c23-abc4-980fc65bcf5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1f0a4-feca-4c67-8073-e57d260776c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93cd533-0dea-455e-83ca-101798aaba9d}" ma:internalName="TaxCatchAll" ma:showField="CatchAllData" ma:web="b301f0a4-feca-4c67-8073-e57d260776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acde8-6d67-4c23-abc4-980fc65bc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4ba6fe4-c103-456d-9975-d8c0a32ef3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facde8-6d67-4c23-abc4-980fc65bcf56">
      <Terms xmlns="http://schemas.microsoft.com/office/infopath/2007/PartnerControls"/>
    </lcf76f155ced4ddcb4097134ff3c332f>
    <TaxCatchAll xmlns="b301f0a4-feca-4c67-8073-e57d260776cb" xsi:nil="true"/>
  </documentManagement>
</p:properties>
</file>

<file path=customXml/item4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Props1.xml><?xml version="1.0" encoding="utf-8"?>
<ds:datastoreItem xmlns:ds="http://schemas.openxmlformats.org/officeDocument/2006/customXml" ds:itemID="{F91236AE-E46A-492F-ACE1-0338D08897D6}"/>
</file>

<file path=customXml/itemProps2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8E0909-401F-4F39-82C5-478F3B1E4F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91d1d09-f460-4121-8a5f-1d82a263e5ab"/>
    <ds:schemaRef ds:uri="158d1859-ff68-4431-9da7-ed8c2cfaab8a"/>
    <ds:schemaRef ds:uri="http://schemas.microsoft.com/sharepoint/v3"/>
    <ds:schemaRef ds:uri="http://purl.org/dc/elements/1.1/"/>
    <ds:schemaRef ds:uri="59facde8-6d67-4c23-abc4-980fc65bcf56"/>
    <ds:schemaRef ds:uri="b301f0a4-feca-4c67-8073-e57d260776cb"/>
  </ds:schemaRefs>
</ds:datastoreItem>
</file>

<file path=customXml/itemProps4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Sumário</vt:lpstr>
      <vt:lpstr>Portfólio</vt:lpstr>
      <vt:lpstr>Highlights</vt:lpstr>
      <vt:lpstr>DRE</vt:lpstr>
      <vt:lpstr>Rentabilidade</vt:lpstr>
      <vt:lpstr>Mercado 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Ramos Caodaglio</dc:creator>
  <cp:lastModifiedBy>Caroline Sampaio</cp:lastModifiedBy>
  <cp:lastPrinted>2021-06-11T13:36:05Z</cp:lastPrinted>
  <dcterms:created xsi:type="dcterms:W3CDTF">2021-06-09T17:26:56Z</dcterms:created>
  <dcterms:modified xsi:type="dcterms:W3CDTF">2024-05-24T17:39:31Z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0x010100ABC86D82A8002A4AB667B7932D3EE003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2023-03-28T21:25:00Z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30f2ab54-274f-49f3-86e3-e0c498426ee2</vt:lpwstr>
  </property>
  <property fmtid="{D5CDD505-2E9C-101B-9397-08002B2CF9AE}" pid="10" name="MSIP_Label_4fc996bf-6aee-415c-aa4c-e35ad0009c67_ContentBits">
    <vt:lpwstr>2</vt:lpwstr>
  </property>
</Properties>
</file>